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Documents\Ctau\Documents\CREMLINplus\Submitted\v2_March_2019\"/>
    </mc:Choice>
  </mc:AlternateContent>
  <xr:revisionPtr revIDLastSave="0" documentId="13_ncr:1_{F7803C78-63F9-47AC-9E91-BBCE3615E371}" xr6:coauthVersionLast="44" xr6:coauthVersionMax="44" xr10:uidLastSave="{00000000-0000-0000-0000-000000000000}"/>
  <bookViews>
    <workbookView xWindow="-108" yWindow="-108" windowWidth="23256" windowHeight="12576" xr2:uid="{00000000-000D-0000-FFFF-FFFF00000000}"/>
  </bookViews>
  <sheets>
    <sheet name="WP 5 budget" sheetId="1" r:id="rId1"/>
    <sheet name="Beneficiary information" sheetId="2" r:id="rId2"/>
    <sheet name="WP 5 Gantt chart" sheetId="3" r:id="rId3"/>
  </sheets>
  <externalReferences>
    <externalReference r:id="rId4"/>
  </externalReferences>
  <definedNames>
    <definedName name="Partner">'[1]Input-Output'!$C$16:$C$25</definedName>
    <definedName name="_xlnm.Print_Area" localSheetId="1">'Beneficiary information'!$A$1:$I$16</definedName>
    <definedName name="_xlnm.Print_Area" localSheetId="0">'WP 5 budget'!$A$2:$Q$82</definedName>
    <definedName name="_xlnm.Print_Area" localSheetId="2">'WP 5 Gantt chart'!$A$1:$BC$28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1" i="1" l="1"/>
  <c r="D81" i="1"/>
  <c r="D74" i="1"/>
  <c r="D67" i="1"/>
  <c r="D60" i="1"/>
  <c r="D53" i="1"/>
  <c r="D46" i="1"/>
  <c r="H29" i="1" l="1"/>
  <c r="I29" i="1"/>
  <c r="L29" i="1" s="1"/>
  <c r="J29" i="1"/>
  <c r="M29" i="1" s="1"/>
  <c r="H30" i="1"/>
  <c r="L30" i="1"/>
  <c r="M30" i="1"/>
  <c r="H31" i="1"/>
  <c r="L31" i="1"/>
  <c r="M31" i="1"/>
  <c r="N31" i="1"/>
  <c r="H32" i="1"/>
  <c r="L32" i="1"/>
  <c r="M32" i="1"/>
  <c r="N32" i="1"/>
  <c r="H33" i="1"/>
  <c r="L33" i="1"/>
  <c r="M33" i="1"/>
  <c r="N33" i="1"/>
  <c r="K36" i="1"/>
  <c r="K37" i="1"/>
  <c r="K38" i="1"/>
  <c r="K29" i="1" l="1"/>
  <c r="N29" i="1" s="1"/>
  <c r="N30" i="1"/>
  <c r="O30" i="1" s="1"/>
  <c r="F15" i="1" s="1"/>
  <c r="O29" i="1"/>
  <c r="O32" i="1"/>
  <c r="O31" i="1"/>
  <c r="O33" i="1"/>
  <c r="J28" i="1"/>
  <c r="I28" i="1"/>
  <c r="J26" i="1"/>
  <c r="I26" i="1"/>
  <c r="K74" i="1" l="1"/>
  <c r="K67" i="1"/>
  <c r="K60" i="1"/>
  <c r="K53" i="1"/>
  <c r="F5" i="3" l="1"/>
  <c r="G5" i="3" s="1"/>
  <c r="H5" i="3" s="1"/>
  <c r="I5" i="3" s="1"/>
  <c r="J5" i="3" s="1"/>
  <c r="K5" i="3" s="1"/>
  <c r="L5" i="3" s="1"/>
  <c r="M5" i="3" s="1"/>
  <c r="N5" i="3" s="1"/>
  <c r="O5" i="3" s="1"/>
  <c r="P5" i="3" s="1"/>
  <c r="Q5" i="3" s="1"/>
  <c r="R5" i="3" s="1"/>
  <c r="S5" i="3" s="1"/>
  <c r="T5" i="3" s="1"/>
  <c r="U5" i="3" s="1"/>
  <c r="V5" i="3" s="1"/>
  <c r="W5" i="3" s="1"/>
  <c r="X5" i="3" s="1"/>
  <c r="Y5" i="3" s="1"/>
  <c r="Z5" i="3" s="1"/>
  <c r="AA5" i="3" s="1"/>
  <c r="AB5" i="3" s="1"/>
  <c r="AC5" i="3" s="1"/>
  <c r="AD5" i="3" s="1"/>
  <c r="AE5" i="3" s="1"/>
  <c r="AF5" i="3" s="1"/>
  <c r="AG5" i="3" s="1"/>
  <c r="AH5" i="3" s="1"/>
  <c r="AI5" i="3" s="1"/>
  <c r="AJ5" i="3" s="1"/>
  <c r="AK5" i="3" s="1"/>
  <c r="AL5" i="3" s="1"/>
  <c r="AM5" i="3" s="1"/>
  <c r="AN5" i="3" s="1"/>
  <c r="AO5" i="3" s="1"/>
  <c r="AP5" i="3" s="1"/>
  <c r="AQ5" i="3" s="1"/>
  <c r="AR5" i="3" s="1"/>
  <c r="AS5" i="3" s="1"/>
  <c r="AT5" i="3" s="1"/>
  <c r="AU5" i="3" s="1"/>
  <c r="AV5" i="3" s="1"/>
  <c r="AW5" i="3" s="1"/>
  <c r="AX5" i="3" s="1"/>
  <c r="AY5" i="3" s="1"/>
  <c r="AZ5" i="3" s="1"/>
  <c r="BA5" i="3" s="1"/>
  <c r="BB5" i="3" s="1"/>
  <c r="B3" i="2" l="1"/>
  <c r="L25" i="1" l="1"/>
  <c r="K26" i="1"/>
  <c r="N26" i="1" s="1"/>
  <c r="E17" i="1"/>
  <c r="E16" i="1"/>
  <c r="M28" i="1"/>
  <c r="L28" i="1"/>
  <c r="H28" i="1"/>
  <c r="E13" i="1" s="1"/>
  <c r="M27" i="1"/>
  <c r="L27" i="1"/>
  <c r="H27" i="1"/>
  <c r="M26" i="1"/>
  <c r="L26" i="1"/>
  <c r="H26" i="1"/>
  <c r="M25" i="1"/>
  <c r="H25" i="1"/>
  <c r="J19" i="1"/>
  <c r="I19" i="1"/>
  <c r="H19" i="1"/>
  <c r="G19" i="1"/>
  <c r="K18" i="1"/>
  <c r="K17" i="1"/>
  <c r="K16" i="1"/>
  <c r="K15" i="1"/>
  <c r="K14" i="1"/>
  <c r="K13" i="1"/>
  <c r="K12" i="1"/>
  <c r="K11" i="1"/>
  <c r="K10" i="1"/>
  <c r="E10" i="1" l="1"/>
  <c r="H34" i="1"/>
  <c r="M34" i="1"/>
  <c r="L34" i="1"/>
  <c r="K25" i="1"/>
  <c r="N25" i="1" s="1"/>
  <c r="N27" i="1"/>
  <c r="O27" i="1" s="1"/>
  <c r="F12" i="1" s="1"/>
  <c r="L12" i="1" s="1"/>
  <c r="K28" i="1"/>
  <c r="N28" i="1" s="1"/>
  <c r="O28" i="1" s="1"/>
  <c r="F13" i="1" s="1"/>
  <c r="L15" i="1"/>
  <c r="E14" i="1"/>
  <c r="E11" i="1"/>
  <c r="E18" i="1"/>
  <c r="F16" i="1"/>
  <c r="M16" i="1" s="1"/>
  <c r="F17" i="1"/>
  <c r="L17" i="1" s="1"/>
  <c r="K19" i="1"/>
  <c r="F14" i="1"/>
  <c r="O26" i="1"/>
  <c r="F11" i="1" s="1"/>
  <c r="M11" i="1" s="1"/>
  <c r="F18" i="1"/>
  <c r="E12" i="1"/>
  <c r="E15" i="1"/>
  <c r="N34" i="1" l="1"/>
  <c r="M12" i="1"/>
  <c r="N12" i="1" s="1"/>
  <c r="P12" i="1" s="1"/>
  <c r="Q12" i="1" s="1"/>
  <c r="L13" i="1"/>
  <c r="M13" i="1"/>
  <c r="O25" i="1"/>
  <c r="M15" i="1"/>
  <c r="N15" i="1" s="1"/>
  <c r="P15" i="1" s="1"/>
  <c r="Q15" i="1" s="1"/>
  <c r="E19" i="1"/>
  <c r="H6" i="1" s="1"/>
  <c r="M17" i="1"/>
  <c r="N17" i="1" s="1"/>
  <c r="P17" i="1" s="1"/>
  <c r="Q17" i="1" s="1"/>
  <c r="L16" i="1"/>
  <c r="N16" i="1" s="1"/>
  <c r="P16" i="1" s="1"/>
  <c r="Q16" i="1" s="1"/>
  <c r="L11" i="1"/>
  <c r="L14" i="1"/>
  <c r="M14" i="1"/>
  <c r="M18" i="1"/>
  <c r="L18" i="1"/>
  <c r="F10" i="1" l="1"/>
  <c r="L10" i="1" s="1"/>
  <c r="L19" i="1" s="1"/>
  <c r="O34" i="1"/>
  <c r="N13" i="1"/>
  <c r="P13" i="1" s="1"/>
  <c r="Q13" i="1" s="1"/>
  <c r="N18" i="1"/>
  <c r="P18" i="1" s="1"/>
  <c r="Q18" i="1" s="1"/>
  <c r="N14" i="1"/>
  <c r="N11" i="1"/>
  <c r="P11" i="1" s="1"/>
  <c r="Q11" i="1" s="1"/>
  <c r="P14" i="1" l="1"/>
  <c r="Q14" i="1"/>
  <c r="M10" i="1"/>
  <c r="M19" i="1" s="1"/>
  <c r="F19" i="1"/>
  <c r="N10" i="1" l="1"/>
  <c r="N19" i="1" s="1"/>
  <c r="P10" i="1" l="1"/>
  <c r="Q10" i="1" s="1"/>
  <c r="Q19" i="1" s="1"/>
  <c r="E6" i="1" l="1"/>
  <c r="P19" i="1"/>
</calcChain>
</file>

<file path=xl/sharedStrings.xml><?xml version="1.0" encoding="utf-8"?>
<sst xmlns="http://schemas.openxmlformats.org/spreadsheetml/2006/main" count="282" uniqueCount="154">
  <si>
    <t>Version:</t>
  </si>
  <si>
    <t>Date:</t>
  </si>
  <si>
    <t>Lead Beneficiary:</t>
  </si>
  <si>
    <t>WP Leader:</t>
  </si>
  <si>
    <t>Grey cells are filled automatically !</t>
  </si>
  <si>
    <t>Requ. EU contribution:</t>
  </si>
  <si>
    <t>PM EU:</t>
  </si>
  <si>
    <t>General</t>
  </si>
  <si>
    <r>
      <t xml:space="preserve">Personnel Costs
</t>
    </r>
    <r>
      <rPr>
        <b/>
        <sz val="10"/>
        <color theme="5" tint="-0.249977111117893"/>
        <rFont val="Calibri"/>
        <family val="2"/>
        <scheme val="minor"/>
      </rPr>
      <t>(filled automatically by data from effort table below)</t>
    </r>
  </si>
  <si>
    <t>Sucbontracting</t>
  </si>
  <si>
    <t>Other Costs</t>
  </si>
  <si>
    <t>Total 
Direct Costs</t>
  </si>
  <si>
    <t>Indirect Costs
(25%)</t>
  </si>
  <si>
    <t>Total Costs</t>
  </si>
  <si>
    <t>EU Contribution</t>
  </si>
  <si>
    <t>Task</t>
  </si>
  <si>
    <t>Person-
Months</t>
  </si>
  <si>
    <t>Direct Personnel 
Costs [€]</t>
  </si>
  <si>
    <t>Subcontracting
[€]</t>
  </si>
  <si>
    <t>Travel Costs</t>
  </si>
  <si>
    <t>Equipment</t>
  </si>
  <si>
    <t>Other goods
and services</t>
  </si>
  <si>
    <t>Other Direct Costs [€]</t>
  </si>
  <si>
    <t>EU Reimb. Rate
[%]</t>
  </si>
  <si>
    <t>Max EU
Contribution</t>
  </si>
  <si>
    <t>Requested
EU Contribution</t>
  </si>
  <si>
    <t>Total</t>
  </si>
  <si>
    <t>EU Contribution: Personnel Costs and Efforts</t>
  </si>
  <si>
    <t>Person-Months</t>
  </si>
  <si>
    <t>Personnel Costs</t>
  </si>
  <si>
    <t>Senior Scientist</t>
  </si>
  <si>
    <t>PostDoc</t>
  </si>
  <si>
    <t>PhD student</t>
  </si>
  <si>
    <t>Russia</t>
  </si>
  <si>
    <t>EU-13</t>
  </si>
  <si>
    <t>EU-15</t>
  </si>
  <si>
    <t>Monthly Direct Personnel costs [€]</t>
  </si>
  <si>
    <t>Max CREMLINplus lump sums for monthly direct  personnel costs</t>
  </si>
  <si>
    <t>Justification for direct cost</t>
  </si>
  <si>
    <t>Subcontracting</t>
  </si>
  <si>
    <t>Travel</t>
  </si>
  <si>
    <t>Other Direct Costs [€]*</t>
  </si>
  <si>
    <t>Other goods and services</t>
  </si>
  <si>
    <t>anytime if equipment cost requested</t>
  </si>
  <si>
    <t>anytime if consumables, prototype or other costs requested</t>
  </si>
  <si>
    <t>anytime if subcontract costs requested</t>
  </si>
  <si>
    <t>if  travel cost &gt; lump sum</t>
  </si>
  <si>
    <t>FAIR</t>
  </si>
  <si>
    <t xml:space="preserve">CREMLINplus travel lump sum for 48 PM: </t>
  </si>
  <si>
    <t>Please fill in per beneficiary:</t>
  </si>
  <si>
    <t xml:space="preserve">e.g. x staff exchange travels, x internat. conferneces </t>
  </si>
  <si>
    <t>Partner information</t>
  </si>
  <si>
    <t xml:space="preserve">Beneficiary
short name </t>
  </si>
  <si>
    <t xml:space="preserve">Beneficiary 
short name </t>
  </si>
  <si>
    <t>Country</t>
  </si>
  <si>
    <t>Full name of Organisation</t>
  </si>
  <si>
    <t>PIC number</t>
  </si>
  <si>
    <t>Surname</t>
  </si>
  <si>
    <t>email</t>
  </si>
  <si>
    <t>Scientific Contact</t>
  </si>
  <si>
    <t>First name</t>
  </si>
  <si>
    <t>Year 1</t>
  </si>
  <si>
    <t>Year 2</t>
  </si>
  <si>
    <t>Year 3</t>
  </si>
  <si>
    <t>Year 4</t>
  </si>
  <si>
    <t>Title/Description</t>
  </si>
  <si>
    <t>M</t>
  </si>
  <si>
    <t>D</t>
  </si>
  <si>
    <t>M= Milestone</t>
  </si>
  <si>
    <t>D= Deliverable</t>
  </si>
  <si>
    <t>e.g. x workshops; x consumables, x prototyp</t>
  </si>
  <si>
    <t>Acronym of EU Project/Proposal</t>
  </si>
  <si>
    <t>No.</t>
  </si>
  <si>
    <t>CREMLINplus Gantt chart</t>
  </si>
  <si>
    <t>CERN</t>
  </si>
  <si>
    <t>BINP</t>
  </si>
  <si>
    <t>INFN</t>
  </si>
  <si>
    <t>Switzerland</t>
  </si>
  <si>
    <t>Italy</t>
  </si>
  <si>
    <t>Vitaly Vorobyev</t>
  </si>
  <si>
    <t>France</t>
  </si>
  <si>
    <t>Istituto Nazionale di Fisica Nucleare</t>
  </si>
  <si>
    <t>European Organization for Nuclear Research</t>
  </si>
  <si>
    <t>Budker Institute of Nuclear Physics</t>
  </si>
  <si>
    <t>Lucie</t>
  </si>
  <si>
    <t>Lucie.Linssen@cern.ch</t>
  </si>
  <si>
    <t>Linssen</t>
  </si>
  <si>
    <t>Vitaly</t>
  </si>
  <si>
    <t>Vorobyev</t>
  </si>
  <si>
    <t>vvorob@inp.nsk.su</t>
  </si>
  <si>
    <t>Kick-off meeting of collaboration around STC detector</t>
  </si>
  <si>
    <t>Report on joint development of collider technologies for lepton colliders</t>
  </si>
  <si>
    <t>Collider prototype with high beam current</t>
  </si>
  <si>
    <t>Walid</t>
  </si>
  <si>
    <t>Kaabi</t>
  </si>
  <si>
    <t>kaabi@lal.in2p3.fr</t>
  </si>
  <si>
    <t>Mikhail</t>
  </si>
  <si>
    <t>Zobov</t>
  </si>
  <si>
    <t>Mikhail.Zobov@lnf.infn.it</t>
  </si>
  <si>
    <t>Development of software for the design of an SCT detector</t>
  </si>
  <si>
    <t>Status report on the software for the SCT detector</t>
  </si>
  <si>
    <t>Final report on the software for the SCT detector</t>
  </si>
  <si>
    <t>Development of collider technologies and fostering synergy between SCT, CLIC, and FCC-ee collider projects</t>
  </si>
  <si>
    <t>Release of the software framework for SCT detector</t>
  </si>
  <si>
    <t>WP 5</t>
  </si>
  <si>
    <t>5.1, 5.2, 5.3</t>
  </si>
  <si>
    <t>5.1, 5.2, 5.3, 5.4, 5.5, 5.6</t>
  </si>
  <si>
    <t>5.1, 5.4, 5.5</t>
  </si>
  <si>
    <t>5.6</t>
  </si>
  <si>
    <t>5.2</t>
  </si>
  <si>
    <t>JLU</t>
  </si>
  <si>
    <t>Justus-Liebig University Giessen</t>
  </si>
  <si>
    <t>Germany</t>
  </si>
  <si>
    <t>Michael</t>
  </si>
  <si>
    <t>Düren</t>
  </si>
  <si>
    <t>Michael.Dueren@exp2.physik.uni-giessen.de</t>
  </si>
  <si>
    <t xml:space="preserve">Fostering internationalization and visibility of the SCT project, support of outreach activities related to SCT </t>
  </si>
  <si>
    <t>5.1.2</t>
  </si>
  <si>
    <t>5.1</t>
  </si>
  <si>
    <t xml:space="preserve">Development and design of a Particle Identification system for the SCT detector </t>
  </si>
  <si>
    <t>5.5</t>
  </si>
  <si>
    <t>Development and design of Central Tracker for the SCT detector</t>
  </si>
  <si>
    <t>5.4</t>
  </si>
  <si>
    <t xml:space="preserve">Development and design of Inner Tracker for the SCT detector </t>
  </si>
  <si>
    <t>5.3</t>
  </si>
  <si>
    <t>5.3.1</t>
  </si>
  <si>
    <t>5.3.2</t>
  </si>
  <si>
    <t>5.3.3</t>
  </si>
  <si>
    <t>5.2.1</t>
  </si>
  <si>
    <t>5.2.2</t>
  </si>
  <si>
    <t>5.4.1</t>
  </si>
  <si>
    <t>Status report on R&amp;D work on Inner Tracker for the SCT detector</t>
  </si>
  <si>
    <t>5.5.1</t>
  </si>
  <si>
    <t>Status report on R&amp;D work on Central Tracker for the SCT detector</t>
  </si>
  <si>
    <t>Status report on R&amp;D work on Particle Identification system for the SCT detector</t>
  </si>
  <si>
    <t>5.6.1</t>
  </si>
  <si>
    <t>Final report on R&amp;D work on Inner Tracker for the SCT detector</t>
  </si>
  <si>
    <t>5.4.3</t>
  </si>
  <si>
    <t>5.5.3</t>
  </si>
  <si>
    <t>5.5.2</t>
  </si>
  <si>
    <t>Final report on R&amp;D work on Central Tracker for the SCT detector</t>
  </si>
  <si>
    <t>Final report on R&amp;D work on Particle Identification system for the SCT detector</t>
  </si>
  <si>
    <t>5.6.3</t>
  </si>
  <si>
    <t>5.4.2</t>
  </si>
  <si>
    <t>Prototype for PID system of the SCT detector</t>
  </si>
  <si>
    <t>5.6.2</t>
  </si>
  <si>
    <t>Construction and test of the inner tracker (C-RWELL and Compact TPC) prototype for SCT detector</t>
  </si>
  <si>
    <t>Construction and test of the drift chamber prototype for SCT detector</t>
  </si>
  <si>
    <t>CNRS</t>
  </si>
  <si>
    <t>Centre National de Recherche Scientifique</t>
  </si>
  <si>
    <t>1.1</t>
  </si>
  <si>
    <t>staff exchange travels, international conferences</t>
  </si>
  <si>
    <t>photon detectors, readout electronics for FARICH detector and beam test facility</t>
  </si>
  <si>
    <t>aerogel for FARICH detector, electronics components for custom made readout modules, mechanical supports for experimental stands. Partial funding of workshop devoted to SCT project. Funding of multimedia materials and outreach activities related to SCT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</si>
</sst>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scheme val="minor"/>
    </font>
    <font>
      <b/>
      <sz val="12"/>
      <color theme="1"/>
      <name val="Calibri"/>
      <family val="2"/>
      <scheme val="minor"/>
    </font>
    <font>
      <i/>
      <sz val="11"/>
      <color theme="1"/>
      <name val="Calibri"/>
      <family val="2"/>
      <scheme val="minor"/>
    </font>
    <font>
      <b/>
      <sz val="10"/>
      <color theme="5" tint="-0.249977111117893"/>
      <name val="Calibri"/>
      <family val="2"/>
      <scheme val="minor"/>
    </font>
    <font>
      <b/>
      <sz val="14"/>
      <color theme="1"/>
      <name val="Calibri"/>
      <family val="2"/>
      <scheme val="minor"/>
    </font>
    <font>
      <b/>
      <sz val="11"/>
      <color rgb="FF00B050"/>
      <name val="Calibri"/>
      <family val="2"/>
      <scheme val="minor"/>
    </font>
    <font>
      <sz val="11"/>
      <color rgb="FF00B050"/>
      <name val="Calibri"/>
      <family val="2"/>
      <scheme val="minor"/>
    </font>
    <font>
      <b/>
      <sz val="11"/>
      <color theme="1"/>
      <name val="Calibri"/>
      <family val="2"/>
      <charset val="204"/>
      <scheme val="minor"/>
    </font>
    <font>
      <u/>
      <sz val="11"/>
      <color theme="10"/>
      <name val="Calibri"/>
      <family val="2"/>
      <scheme val="minor"/>
    </font>
    <font>
      <sz val="11"/>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4" tint="0.59999389629810485"/>
        <bgColor indexed="64"/>
      </patternFill>
    </fill>
  </fills>
  <borders count="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otted">
        <color indexed="64"/>
      </right>
      <top style="thin">
        <color indexed="64"/>
      </top>
      <bottom/>
      <diagonal/>
    </border>
    <border>
      <left/>
      <right style="dashed">
        <color indexed="64"/>
      </right>
      <top style="thin">
        <color indexed="64"/>
      </top>
      <bottom/>
      <diagonal/>
    </border>
    <border>
      <left style="thin">
        <color indexed="64"/>
      </left>
      <right/>
      <top/>
      <bottom/>
      <diagonal/>
    </border>
    <border>
      <left/>
      <right style="thin">
        <color indexed="64"/>
      </right>
      <top/>
      <bottom/>
      <diagonal/>
    </border>
    <border>
      <left/>
      <right style="dotted">
        <color indexed="64"/>
      </right>
      <top/>
      <bottom/>
      <diagonal/>
    </border>
    <border>
      <left/>
      <right style="dashed">
        <color indexed="64"/>
      </right>
      <top/>
      <bottom/>
      <diagonal/>
    </border>
    <border>
      <left/>
      <right style="dotted">
        <color indexed="64"/>
      </right>
      <top/>
      <bottom style="thin">
        <color indexed="64"/>
      </bottom>
      <diagonal/>
    </border>
    <border>
      <left/>
      <right style="dash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253">
    <xf numFmtId="0" fontId="0" fillId="0" borderId="0" xfId="0"/>
    <xf numFmtId="0" fontId="0" fillId="0" borderId="0" xfId="0" applyAlignment="1">
      <alignment vertical="center"/>
    </xf>
    <xf numFmtId="0" fontId="0" fillId="0" borderId="1" xfId="0" applyBorder="1" applyAlignment="1">
      <alignment horizontal="center" vertical="center"/>
    </xf>
    <xf numFmtId="49" fontId="0" fillId="0" borderId="3" xfId="0" applyNumberFormat="1" applyBorder="1" applyAlignment="1">
      <alignment horizontal="left" vertical="center"/>
    </xf>
    <xf numFmtId="14" fontId="0" fillId="0" borderId="2" xfId="0" applyNumberFormat="1" applyBorder="1" applyAlignment="1">
      <alignment horizontal="center" vertical="center"/>
    </xf>
    <xf numFmtId="0" fontId="0" fillId="0" borderId="3" xfId="0" applyBorder="1" applyAlignment="1">
      <alignment vertical="center"/>
    </xf>
    <xf numFmtId="0" fontId="0" fillId="2" borderId="1" xfId="0" applyFill="1" applyBorder="1" applyAlignment="1">
      <alignment vertical="center"/>
    </xf>
    <xf numFmtId="0" fontId="0" fillId="0" borderId="0" xfId="0" applyAlignment="1">
      <alignment horizontal="center" vertical="center"/>
    </xf>
    <xf numFmtId="0" fontId="3" fillId="3" borderId="0" xfId="0" applyFont="1" applyFill="1" applyAlignment="1">
      <alignment horizontal="left" vertical="center"/>
    </xf>
    <xf numFmtId="0" fontId="0" fillId="3" borderId="0" xfId="0" applyFill="1" applyAlignment="1">
      <alignment vertical="center"/>
    </xf>
    <xf numFmtId="0" fontId="3" fillId="4" borderId="12" xfId="0" applyFont="1" applyFill="1" applyBorder="1" applyAlignment="1">
      <alignment horizontal="center" vertical="center"/>
    </xf>
    <xf numFmtId="0" fontId="3" fillId="0" borderId="0" xfId="0" applyFont="1" applyAlignment="1">
      <alignment horizontal="center" vertical="center"/>
    </xf>
    <xf numFmtId="0" fontId="0" fillId="3" borderId="1" xfId="0"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12" xfId="0" applyFont="1" applyBorder="1" applyAlignment="1">
      <alignment horizontal="center" vertical="center" wrapText="1"/>
    </xf>
    <xf numFmtId="0" fontId="0" fillId="0" borderId="2" xfId="0" applyBorder="1" applyAlignment="1">
      <alignment horizontal="center" vertical="center"/>
    </xf>
    <xf numFmtId="0" fontId="0" fillId="0" borderId="14" xfId="0" applyBorder="1" applyAlignment="1">
      <alignment horizontal="center" vertical="center" wrapText="1"/>
    </xf>
    <xf numFmtId="0" fontId="0" fillId="3" borderId="15" xfId="0" applyFill="1" applyBorder="1" applyAlignment="1">
      <alignment horizontal="center" vertical="center" wrapText="1"/>
    </xf>
    <xf numFmtId="0" fontId="3" fillId="0" borderId="3" xfId="0" applyFont="1" applyBorder="1" applyAlignment="1">
      <alignment horizontal="center" vertical="center" wrapText="1"/>
    </xf>
    <xf numFmtId="4" fontId="3" fillId="3" borderId="5" xfId="0" applyNumberFormat="1" applyFont="1" applyFill="1" applyBorder="1" applyAlignment="1">
      <alignment vertical="center"/>
    </xf>
    <xf numFmtId="4" fontId="3" fillId="0" borderId="6" xfId="0" applyNumberFormat="1" applyFont="1" applyBorder="1" applyAlignment="1">
      <alignment vertical="center"/>
    </xf>
    <xf numFmtId="4" fontId="0" fillId="0" borderId="4" xfId="0" applyNumberFormat="1" applyBorder="1" applyAlignment="1">
      <alignment vertical="center"/>
    </xf>
    <xf numFmtId="4" fontId="0" fillId="0" borderId="7" xfId="0" applyNumberFormat="1" applyBorder="1" applyAlignment="1">
      <alignment vertical="center"/>
    </xf>
    <xf numFmtId="4" fontId="0" fillId="0" borderId="16" xfId="0" applyNumberFormat="1" applyBorder="1" applyAlignment="1">
      <alignment vertical="center"/>
    </xf>
    <xf numFmtId="4" fontId="3" fillId="3" borderId="6" xfId="0" applyNumberFormat="1" applyFont="1" applyFill="1" applyBorder="1" applyAlignment="1">
      <alignment vertical="center"/>
    </xf>
    <xf numFmtId="9" fontId="0" fillId="3" borderId="4" xfId="0" applyNumberFormat="1" applyFill="1" applyBorder="1" applyAlignment="1">
      <alignment horizontal="center" vertical="center"/>
    </xf>
    <xf numFmtId="4" fontId="0" fillId="3" borderId="17" xfId="0" applyNumberFormat="1" applyFill="1" applyBorder="1" applyAlignment="1">
      <alignment vertical="center"/>
    </xf>
    <xf numFmtId="4" fontId="3" fillId="0" borderId="5" xfId="0" applyNumberFormat="1" applyFont="1" applyBorder="1" applyAlignment="1">
      <alignment vertical="center"/>
    </xf>
    <xf numFmtId="49" fontId="3" fillId="0" borderId="19" xfId="0" applyNumberFormat="1" applyFont="1" applyBorder="1" applyAlignment="1">
      <alignment vertical="center"/>
    </xf>
    <xf numFmtId="4" fontId="3" fillId="3" borderId="19" xfId="0" applyNumberFormat="1" applyFont="1" applyFill="1" applyBorder="1" applyAlignment="1">
      <alignment vertical="center"/>
    </xf>
    <xf numFmtId="4" fontId="3" fillId="0" borderId="13" xfId="0" applyNumberFormat="1" applyFont="1" applyBorder="1" applyAlignment="1">
      <alignment vertical="center"/>
    </xf>
    <xf numFmtId="4" fontId="0" fillId="0" borderId="18" xfId="0" applyNumberFormat="1" applyBorder="1" applyAlignment="1">
      <alignment vertical="center"/>
    </xf>
    <xf numFmtId="4" fontId="0" fillId="0" borderId="0" xfId="0" applyNumberFormat="1" applyAlignment="1">
      <alignment vertical="center"/>
    </xf>
    <xf numFmtId="4" fontId="0" fillId="0" borderId="20" xfId="0" applyNumberFormat="1" applyBorder="1" applyAlignment="1">
      <alignment vertical="center"/>
    </xf>
    <xf numFmtId="4" fontId="3" fillId="3" borderId="13" xfId="0" applyNumberFormat="1" applyFont="1" applyFill="1" applyBorder="1" applyAlignment="1">
      <alignment vertical="center"/>
    </xf>
    <xf numFmtId="9" fontId="0" fillId="3" borderId="18" xfId="0" applyNumberFormat="1" applyFill="1" applyBorder="1" applyAlignment="1">
      <alignment horizontal="center" vertical="center"/>
    </xf>
    <xf numFmtId="4" fontId="0" fillId="3" borderId="21" xfId="0" applyNumberFormat="1" applyFill="1" applyBorder="1" applyAlignment="1">
      <alignment vertical="center"/>
    </xf>
    <xf numFmtId="4" fontId="3" fillId="0" borderId="19" xfId="0" applyNumberFormat="1" applyFont="1" applyBorder="1" applyAlignment="1">
      <alignment vertical="center"/>
    </xf>
    <xf numFmtId="4" fontId="0" fillId="0" borderId="8" xfId="0" applyNumberFormat="1" applyBorder="1" applyAlignment="1">
      <alignment vertical="center"/>
    </xf>
    <xf numFmtId="4" fontId="0" fillId="0" borderId="11" xfId="0" applyNumberFormat="1" applyBorder="1" applyAlignment="1">
      <alignment vertical="center"/>
    </xf>
    <xf numFmtId="4" fontId="0" fillId="0" borderId="22" xfId="0" applyNumberFormat="1" applyBorder="1" applyAlignment="1">
      <alignment vertical="center"/>
    </xf>
    <xf numFmtId="4" fontId="3" fillId="3" borderId="9" xfId="0" applyNumberFormat="1" applyFont="1" applyFill="1" applyBorder="1" applyAlignment="1">
      <alignment vertical="center"/>
    </xf>
    <xf numFmtId="9" fontId="0" fillId="3" borderId="8" xfId="0" applyNumberFormat="1" applyFill="1" applyBorder="1" applyAlignment="1">
      <alignment horizontal="center" vertical="center"/>
    </xf>
    <xf numFmtId="4" fontId="0" fillId="3" borderId="23" xfId="0" applyNumberFormat="1" applyFill="1" applyBorder="1" applyAlignment="1">
      <alignment vertical="center"/>
    </xf>
    <xf numFmtId="4" fontId="0" fillId="4" borderId="1" xfId="0" applyNumberFormat="1" applyFill="1" applyBorder="1" applyAlignment="1">
      <alignment vertical="center" wrapText="1"/>
    </xf>
    <xf numFmtId="4" fontId="3" fillId="4" borderId="3" xfId="0" applyNumberFormat="1" applyFont="1" applyFill="1" applyBorder="1" applyAlignment="1">
      <alignment vertical="center" wrapText="1"/>
    </xf>
    <xf numFmtId="4" fontId="3" fillId="4" borderId="12" xfId="0" applyNumberFormat="1" applyFont="1" applyFill="1" applyBorder="1" applyAlignment="1">
      <alignment vertical="center" wrapText="1"/>
    </xf>
    <xf numFmtId="4" fontId="0" fillId="4" borderId="2" xfId="0" applyNumberFormat="1" applyFill="1" applyBorder="1" applyAlignment="1">
      <alignment vertical="center" wrapText="1"/>
    </xf>
    <xf numFmtId="4" fontId="0" fillId="4" borderId="14" xfId="0" applyNumberFormat="1" applyFill="1" applyBorder="1" applyAlignment="1">
      <alignment vertical="center" wrapText="1"/>
    </xf>
    <xf numFmtId="4" fontId="3" fillId="4" borderId="14" xfId="0" applyNumberFormat="1" applyFont="1" applyFill="1" applyBorder="1" applyAlignment="1">
      <alignment vertical="center" wrapText="1"/>
    </xf>
    <xf numFmtId="9" fontId="0" fillId="4" borderId="1" xfId="0" applyNumberFormat="1"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3" borderId="12" xfId="0" applyFill="1" applyBorder="1" applyAlignment="1">
      <alignment horizontal="center" vertical="center" wrapText="1"/>
    </xf>
    <xf numFmtId="0" fontId="0" fillId="0" borderId="3" xfId="0" applyBorder="1" applyAlignment="1">
      <alignment horizontal="center" vertical="center" wrapText="1"/>
    </xf>
    <xf numFmtId="0" fontId="0" fillId="3" borderId="2" xfId="0" applyFill="1" applyBorder="1" applyAlignment="1">
      <alignment horizontal="center" vertical="center" wrapText="1"/>
    </xf>
    <xf numFmtId="0" fontId="0" fillId="3" borderId="12" xfId="0" applyFill="1" applyBorder="1" applyAlignment="1">
      <alignment horizontal="center" vertical="center"/>
    </xf>
    <xf numFmtId="4" fontId="0" fillId="0" borderId="18" xfId="0" applyNumberFormat="1" applyBorder="1" applyAlignment="1">
      <alignment horizontal="center" vertical="center"/>
    </xf>
    <xf numFmtId="4" fontId="0" fillId="0" borderId="0" xfId="0" applyNumberFormat="1" applyAlignment="1">
      <alignment horizontal="center" vertical="center"/>
    </xf>
    <xf numFmtId="4" fontId="0" fillId="3" borderId="13" xfId="0" applyNumberFormat="1" applyFill="1" applyBorder="1" applyAlignment="1">
      <alignment horizontal="center" vertical="center"/>
    </xf>
    <xf numFmtId="4" fontId="0" fillId="3" borderId="18" xfId="0" applyNumberFormat="1" applyFill="1" applyBorder="1" applyAlignment="1">
      <alignment horizontal="right" vertical="center"/>
    </xf>
    <xf numFmtId="4" fontId="0" fillId="3" borderId="0" xfId="0" applyNumberFormat="1" applyFill="1" applyAlignment="1">
      <alignment horizontal="right" vertical="center"/>
    </xf>
    <xf numFmtId="4" fontId="0" fillId="3" borderId="13" xfId="0" applyNumberFormat="1" applyFill="1" applyBorder="1" applyAlignment="1">
      <alignment horizontal="right" vertical="center"/>
    </xf>
    <xf numFmtId="4" fontId="0" fillId="0" borderId="18" xfId="0" applyNumberFormat="1" applyBorder="1" applyAlignment="1">
      <alignment horizontal="right" vertical="center"/>
    </xf>
    <xf numFmtId="4" fontId="0" fillId="0" borderId="0" xfId="0" applyNumberFormat="1" applyAlignment="1">
      <alignment horizontal="right" vertical="center"/>
    </xf>
    <xf numFmtId="4" fontId="0" fillId="0" borderId="19" xfId="0" applyNumberFormat="1" applyBorder="1" applyAlignment="1">
      <alignment horizontal="right" vertical="center"/>
    </xf>
    <xf numFmtId="4" fontId="0" fillId="4" borderId="1" xfId="0" applyNumberFormat="1" applyFill="1" applyBorder="1" applyAlignment="1">
      <alignment horizontal="right" vertical="center" wrapText="1"/>
    </xf>
    <xf numFmtId="4" fontId="0" fillId="4" borderId="2" xfId="0" applyNumberFormat="1" applyFill="1" applyBorder="1" applyAlignment="1">
      <alignment horizontal="right" vertical="center" wrapText="1"/>
    </xf>
    <xf numFmtId="4" fontId="0" fillId="4" borderId="12" xfId="0" applyNumberFormat="1" applyFill="1" applyBorder="1" applyAlignment="1">
      <alignment horizontal="center" vertical="center" wrapText="1"/>
    </xf>
    <xf numFmtId="4" fontId="0" fillId="4" borderId="3" xfId="0" applyNumberFormat="1" applyFill="1" applyBorder="1" applyAlignment="1">
      <alignment horizontal="right" vertical="center" wrapText="1"/>
    </xf>
    <xf numFmtId="9" fontId="0" fillId="0" borderId="0" xfId="0" applyNumberFormat="1" applyAlignment="1">
      <alignment vertical="center"/>
    </xf>
    <xf numFmtId="0" fontId="3" fillId="3" borderId="24" xfId="0" applyFont="1" applyFill="1" applyBorder="1" applyAlignment="1">
      <alignment vertical="center"/>
    </xf>
    <xf numFmtId="0" fontId="0" fillId="3" borderId="25" xfId="0" applyFill="1" applyBorder="1" applyAlignment="1">
      <alignment vertical="center"/>
    </xf>
    <xf numFmtId="0" fontId="0" fillId="3" borderId="26" xfId="0" applyFill="1" applyBorder="1" applyAlignment="1">
      <alignment vertical="center"/>
    </xf>
    <xf numFmtId="0" fontId="3" fillId="3" borderId="27" xfId="0" applyFont="1" applyFill="1" applyBorder="1" applyAlignment="1">
      <alignment vertical="center"/>
    </xf>
    <xf numFmtId="0" fontId="0" fillId="3" borderId="28" xfId="0" applyFill="1" applyBorder="1" applyAlignment="1">
      <alignment vertical="center"/>
    </xf>
    <xf numFmtId="0" fontId="3" fillId="3" borderId="29" xfId="0" applyFont="1" applyFill="1" applyBorder="1" applyAlignment="1">
      <alignment vertical="center"/>
    </xf>
    <xf numFmtId="0" fontId="0" fillId="3" borderId="30" xfId="0" applyFill="1" applyBorder="1" applyAlignment="1">
      <alignment vertical="center"/>
    </xf>
    <xf numFmtId="0" fontId="0" fillId="3" borderId="31" xfId="0" applyFill="1" applyBorder="1" applyAlignment="1">
      <alignment vertical="center"/>
    </xf>
    <xf numFmtId="0" fontId="3" fillId="0" borderId="0" xfId="0" applyFont="1" applyAlignment="1">
      <alignment vertical="center"/>
    </xf>
    <xf numFmtId="0" fontId="0" fillId="3" borderId="32" xfId="0" applyFill="1" applyBorder="1" applyAlignment="1">
      <alignment vertical="center"/>
    </xf>
    <xf numFmtId="0" fontId="0" fillId="3" borderId="33" xfId="0" applyFill="1" applyBorder="1" applyAlignment="1">
      <alignment vertical="center"/>
    </xf>
    <xf numFmtId="0" fontId="0" fillId="3" borderId="34" xfId="0" applyFill="1" applyBorder="1" applyAlignment="1">
      <alignment vertical="center"/>
    </xf>
    <xf numFmtId="0" fontId="0" fillId="0" borderId="12" xfId="0" applyBorder="1" applyAlignment="1">
      <alignment vertical="center"/>
    </xf>
    <xf numFmtId="0" fontId="0" fillId="0" borderId="38" xfId="0" applyBorder="1" applyAlignment="1">
      <alignment vertical="center"/>
    </xf>
    <xf numFmtId="0" fontId="0" fillId="0" borderId="38" xfId="0" applyBorder="1" applyAlignment="1">
      <alignment vertical="center" wrapText="1"/>
    </xf>
    <xf numFmtId="0" fontId="3" fillId="4" borderId="48" xfId="0" applyFont="1" applyFill="1" applyBorder="1" applyAlignment="1">
      <alignment horizontal="center" vertical="center" wrapText="1"/>
    </xf>
    <xf numFmtId="0" fontId="0" fillId="0" borderId="50" xfId="0" applyBorder="1" applyAlignment="1">
      <alignment vertical="center"/>
    </xf>
    <xf numFmtId="0" fontId="0" fillId="0" borderId="10"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3" fillId="3" borderId="40" xfId="0" applyFont="1" applyFill="1" applyBorder="1" applyAlignment="1">
      <alignment horizontal="right" vertical="center"/>
    </xf>
    <xf numFmtId="0" fontId="0" fillId="3" borderId="41" xfId="0" applyFill="1" applyBorder="1" applyAlignment="1">
      <alignment vertical="center"/>
    </xf>
    <xf numFmtId="0" fontId="0" fillId="0" borderId="0" xfId="0" applyAlignment="1">
      <alignment wrapText="1"/>
    </xf>
    <xf numFmtId="0" fontId="0" fillId="0" borderId="12" xfId="0" applyBorder="1"/>
    <xf numFmtId="0" fontId="0" fillId="0" borderId="38" xfId="0" applyBorder="1"/>
    <xf numFmtId="0" fontId="3" fillId="4" borderId="41" xfId="0" applyFont="1" applyFill="1" applyBorder="1" applyAlignment="1">
      <alignment vertical="top"/>
    </xf>
    <xf numFmtId="0" fontId="3" fillId="4" borderId="42" xfId="0" applyFont="1" applyFill="1" applyBorder="1" applyAlignment="1">
      <alignment vertical="top"/>
    </xf>
    <xf numFmtId="0" fontId="0" fillId="0" borderId="55" xfId="0" applyBorder="1"/>
    <xf numFmtId="0" fontId="0" fillId="0" borderId="56" xfId="0" applyBorder="1"/>
    <xf numFmtId="0" fontId="0" fillId="0" borderId="58" xfId="0" applyBorder="1"/>
    <xf numFmtId="0" fontId="0" fillId="0" borderId="59" xfId="0" applyBorder="1"/>
    <xf numFmtId="0" fontId="0" fillId="0" borderId="60" xfId="0" applyBorder="1"/>
    <xf numFmtId="0" fontId="0" fillId="0" borderId="61" xfId="0" applyBorder="1"/>
    <xf numFmtId="0" fontId="0" fillId="0" borderId="62" xfId="0" applyBorder="1"/>
    <xf numFmtId="49" fontId="0" fillId="3" borderId="63" xfId="0" applyNumberFormat="1" applyFill="1" applyBorder="1"/>
    <xf numFmtId="0" fontId="0" fillId="3" borderId="65" xfId="0" applyFill="1" applyBorder="1"/>
    <xf numFmtId="0" fontId="0" fillId="3" borderId="66" xfId="0" applyFill="1" applyBorder="1"/>
    <xf numFmtId="0" fontId="0" fillId="3" borderId="67" xfId="0" applyFill="1" applyBorder="1"/>
    <xf numFmtId="49" fontId="0" fillId="0" borderId="63" xfId="0" applyNumberFormat="1" applyBorder="1"/>
    <xf numFmtId="0" fontId="0" fillId="0" borderId="68" xfId="0" applyBorder="1"/>
    <xf numFmtId="0" fontId="0" fillId="0" borderId="63" xfId="0" applyBorder="1"/>
    <xf numFmtId="0" fontId="0" fillId="0" borderId="69" xfId="0" applyBorder="1"/>
    <xf numFmtId="0" fontId="0" fillId="6" borderId="69" xfId="0" applyFill="1" applyBorder="1" applyAlignment="1">
      <alignment horizontal="center"/>
    </xf>
    <xf numFmtId="0" fontId="0" fillId="7" borderId="69" xfId="0" applyFill="1" applyBorder="1" applyAlignment="1">
      <alignment horizontal="center"/>
    </xf>
    <xf numFmtId="0" fontId="0" fillId="3" borderId="68" xfId="0" applyFill="1" applyBorder="1"/>
    <xf numFmtId="0" fontId="0" fillId="3" borderId="63" xfId="0" applyFill="1" applyBorder="1"/>
    <xf numFmtId="0" fontId="0" fillId="3" borderId="69" xfId="0" applyFill="1" applyBorder="1"/>
    <xf numFmtId="49" fontId="0" fillId="0" borderId="60" xfId="0" applyNumberFormat="1" applyBorder="1"/>
    <xf numFmtId="49" fontId="0" fillId="0" borderId="0" xfId="0" applyNumberFormat="1"/>
    <xf numFmtId="0" fontId="0" fillId="2" borderId="3" xfId="0" applyFill="1" applyBorder="1" applyAlignment="1">
      <alignment vertical="center"/>
    </xf>
    <xf numFmtId="0" fontId="0" fillId="2" borderId="12" xfId="0" applyFill="1" applyBorder="1" applyAlignment="1">
      <alignment vertical="center"/>
    </xf>
    <xf numFmtId="4" fontId="0" fillId="3" borderId="7" xfId="0" applyNumberFormat="1" applyFill="1" applyBorder="1" applyAlignment="1">
      <alignment vertical="center"/>
    </xf>
    <xf numFmtId="4" fontId="0" fillId="3" borderId="0" xfId="0" applyNumberFormat="1" applyFill="1" applyAlignment="1">
      <alignment vertical="center"/>
    </xf>
    <xf numFmtId="0" fontId="3" fillId="0" borderId="7" xfId="0" applyFont="1" applyBorder="1" applyAlignment="1">
      <alignment horizontal="center" vertical="center" wrapText="1"/>
    </xf>
    <xf numFmtId="0" fontId="3" fillId="0" borderId="11" xfId="0" applyFont="1" applyBorder="1" applyAlignment="1">
      <alignment horizontal="center" vertical="center"/>
    </xf>
    <xf numFmtId="49" fontId="3" fillId="0" borderId="9" xfId="0" applyNumberFormat="1" applyFont="1" applyBorder="1" applyAlignment="1">
      <alignment vertical="center"/>
    </xf>
    <xf numFmtId="0" fontId="4" fillId="3" borderId="4" xfId="0" applyFont="1" applyFill="1" applyBorder="1" applyAlignment="1">
      <alignment horizontal="center" vertical="center" textRotation="90"/>
    </xf>
    <xf numFmtId="0" fontId="8" fillId="3" borderId="4"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47" xfId="0" applyFont="1" applyBorder="1" applyAlignment="1">
      <alignment vertical="center" wrapText="1"/>
    </xf>
    <xf numFmtId="0" fontId="8" fillId="4" borderId="47" xfId="0" applyFont="1" applyFill="1" applyBorder="1" applyAlignment="1">
      <alignment vertical="center" wrapText="1"/>
    </xf>
    <xf numFmtId="0" fontId="4" fillId="2" borderId="3" xfId="0" applyFont="1" applyFill="1" applyBorder="1" applyAlignment="1">
      <alignment horizontal="left" vertical="center"/>
    </xf>
    <xf numFmtId="0" fontId="4" fillId="0" borderId="2" xfId="0" applyFont="1" applyBorder="1" applyAlignment="1">
      <alignment horizontal="center" vertical="center"/>
    </xf>
    <xf numFmtId="0" fontId="11" fillId="0" borderId="39" xfId="1" applyBorder="1"/>
    <xf numFmtId="0" fontId="0" fillId="0" borderId="68" xfId="0" applyBorder="1" applyAlignment="1">
      <alignment wrapText="1"/>
    </xf>
    <xf numFmtId="0" fontId="12" fillId="0" borderId="69" xfId="0" applyFont="1" applyBorder="1" applyAlignment="1">
      <alignment horizontal="center"/>
    </xf>
    <xf numFmtId="0" fontId="10" fillId="3" borderId="64" xfId="0" applyFont="1" applyFill="1" applyBorder="1" applyAlignment="1">
      <alignment wrapText="1"/>
    </xf>
    <xf numFmtId="0" fontId="10" fillId="3" borderId="68" xfId="0" applyFont="1" applyFill="1" applyBorder="1" applyAlignment="1">
      <alignment wrapText="1"/>
    </xf>
    <xf numFmtId="0" fontId="0" fillId="0" borderId="62" xfId="0" applyBorder="1" applyAlignment="1">
      <alignment wrapText="1"/>
    </xf>
    <xf numFmtId="0" fontId="3" fillId="0" borderId="7" xfId="0" applyFont="1" applyBorder="1" applyAlignment="1">
      <alignment horizontal="center" vertical="center"/>
    </xf>
    <xf numFmtId="4" fontId="0" fillId="0" borderId="4" xfId="0" applyNumberFormat="1" applyBorder="1" applyAlignment="1">
      <alignment horizontal="right" vertical="center"/>
    </xf>
    <xf numFmtId="4" fontId="0" fillId="0" borderId="7" xfId="0" applyNumberFormat="1" applyBorder="1" applyAlignment="1">
      <alignment horizontal="right" vertical="center"/>
    </xf>
    <xf numFmtId="4" fontId="0" fillId="0" borderId="5" xfId="0" applyNumberFormat="1" applyBorder="1" applyAlignment="1">
      <alignment horizontal="right" vertical="center"/>
    </xf>
    <xf numFmtId="0" fontId="12" fillId="0" borderId="12" xfId="0" applyFont="1" applyBorder="1"/>
    <xf numFmtId="0" fontId="12" fillId="0" borderId="39" xfId="0" applyFont="1" applyBorder="1"/>
    <xf numFmtId="0" fontId="0" fillId="4" borderId="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0" borderId="9" xfId="0" applyBorder="1" applyAlignment="1">
      <alignment vertical="center"/>
    </xf>
    <xf numFmtId="0" fontId="3" fillId="0" borderId="3" xfId="0" applyFont="1" applyBorder="1" applyAlignment="1">
      <alignment horizontal="center" vertical="center"/>
    </xf>
    <xf numFmtId="0" fontId="0" fillId="0" borderId="35" xfId="0" applyBorder="1"/>
    <xf numFmtId="0" fontId="0" fillId="0" borderId="36" xfId="0" applyBorder="1"/>
    <xf numFmtId="0" fontId="11" fillId="0" borderId="37" xfId="1" applyBorder="1"/>
    <xf numFmtId="0" fontId="0" fillId="0" borderId="40" xfId="0" applyBorder="1"/>
    <xf numFmtId="0" fontId="0" fillId="0" borderId="41" xfId="0" applyBorder="1"/>
    <xf numFmtId="0" fontId="12" fillId="0" borderId="41" xfId="0" applyFont="1" applyBorder="1"/>
    <xf numFmtId="0" fontId="12" fillId="0" borderId="42" xfId="0" applyFont="1" applyBorder="1"/>
    <xf numFmtId="0" fontId="0" fillId="0" borderId="32" xfId="0" applyBorder="1" applyAlignment="1">
      <alignment vertical="center"/>
    </xf>
    <xf numFmtId="49" fontId="0" fillId="0" borderId="70" xfId="0" applyNumberFormat="1" applyBorder="1"/>
    <xf numFmtId="0" fontId="0" fillId="0" borderId="71" xfId="0" applyBorder="1" applyAlignment="1">
      <alignment wrapText="1"/>
    </xf>
    <xf numFmtId="0" fontId="0" fillId="0" borderId="70" xfId="0" applyBorder="1"/>
    <xf numFmtId="0" fontId="0" fillId="0" borderId="72" xfId="0" applyBorder="1"/>
    <xf numFmtId="0" fontId="0" fillId="0" borderId="71" xfId="0" applyBorder="1"/>
    <xf numFmtId="0" fontId="0" fillId="0" borderId="73" xfId="0" applyBorder="1"/>
    <xf numFmtId="0" fontId="2" fillId="0" borderId="71" xfId="0" applyFont="1" applyBorder="1" applyAlignment="1">
      <alignment wrapText="1"/>
    </xf>
    <xf numFmtId="0" fontId="0" fillId="0" borderId="73" xfId="0" applyBorder="1" applyAlignment="1">
      <alignment horizontal="center"/>
    </xf>
    <xf numFmtId="0" fontId="1" fillId="0" borderId="71" xfId="0" applyFont="1" applyBorder="1" applyAlignment="1">
      <alignment wrapText="1"/>
    </xf>
    <xf numFmtId="4" fontId="0" fillId="0" borderId="10" xfId="0" applyNumberFormat="1" applyBorder="1" applyAlignment="1">
      <alignment vertical="center"/>
    </xf>
    <xf numFmtId="4" fontId="0" fillId="0" borderId="12" xfId="0" applyNumberFormat="1" applyBorder="1" applyAlignment="1">
      <alignmen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43" xfId="0" applyBorder="1" applyAlignment="1">
      <alignment horizontal="left" vertical="center"/>
    </xf>
    <xf numFmtId="0" fontId="0" fillId="3" borderId="44" xfId="0" applyFill="1" applyBorder="1" applyAlignment="1">
      <alignment horizontal="center"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3" fillId="4" borderId="48" xfId="0" applyFont="1" applyFill="1" applyBorder="1" applyAlignment="1">
      <alignment horizontal="center" vertical="center"/>
    </xf>
    <xf numFmtId="0" fontId="3" fillId="4" borderId="49" xfId="0" applyFont="1" applyFill="1" applyBorder="1" applyAlignment="1">
      <alignment horizontal="center" vertical="center"/>
    </xf>
    <xf numFmtId="0" fontId="0" fillId="0" borderId="54"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51" xfId="0" applyBorder="1" applyAlignment="1">
      <alignment horizontal="left" vertical="center"/>
    </xf>
    <xf numFmtId="0" fontId="0" fillId="0" borderId="74" xfId="0"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51"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43" xfId="0" applyBorder="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43" xfId="0" applyFont="1" applyBorder="1" applyAlignment="1">
      <alignment horizontal="left" vertical="center"/>
    </xf>
    <xf numFmtId="0" fontId="0" fillId="3" borderId="27" xfId="0" applyFill="1" applyBorder="1" applyAlignment="1">
      <alignment horizontal="left" vertical="center"/>
    </xf>
    <xf numFmtId="0" fontId="0" fillId="3" borderId="0" xfId="0" applyFill="1" applyAlignment="1">
      <alignment horizontal="left" vertical="center"/>
    </xf>
    <xf numFmtId="0" fontId="0" fillId="3" borderId="28" xfId="0" applyFill="1" applyBorder="1" applyAlignment="1">
      <alignment horizontal="left" vertical="center"/>
    </xf>
    <xf numFmtId="0" fontId="0" fillId="3" borderId="29" xfId="0" applyFill="1" applyBorder="1" applyAlignment="1">
      <alignment horizontal="left" vertical="center"/>
    </xf>
    <xf numFmtId="0" fontId="0" fillId="3" borderId="30" xfId="0" applyFill="1" applyBorder="1" applyAlignment="1">
      <alignment horizontal="left" vertical="center"/>
    </xf>
    <xf numFmtId="0" fontId="0" fillId="3" borderId="31" xfId="0" applyFill="1" applyBorder="1" applyAlignment="1">
      <alignment horizontal="left"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0" fillId="4" borderId="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0" fillId="0" borderId="54"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9" fillId="0" borderId="8" xfId="0" applyFont="1" applyBorder="1" applyAlignment="1">
      <alignment horizontal="left" vertical="center"/>
    </xf>
    <xf numFmtId="0" fontId="9" fillId="0" borderId="11" xfId="0" applyFont="1" applyBorder="1" applyAlignment="1">
      <alignment horizontal="left" vertical="center"/>
    </xf>
    <xf numFmtId="0" fontId="9" fillId="0" borderId="51" xfId="0" applyFont="1" applyBorder="1" applyAlignment="1">
      <alignment horizontal="left" vertical="center"/>
    </xf>
    <xf numFmtId="0" fontId="3" fillId="3" borderId="32" xfId="0" applyFont="1" applyFill="1" applyBorder="1" applyAlignment="1">
      <alignment horizontal="left" vertical="center"/>
    </xf>
    <xf numFmtId="0" fontId="3" fillId="3" borderId="33" xfId="0" applyFont="1" applyFill="1" applyBorder="1" applyAlignment="1">
      <alignment horizontal="left" vertical="center"/>
    </xf>
    <xf numFmtId="0" fontId="3" fillId="3" borderId="34" xfId="0" applyFont="1" applyFill="1" applyBorder="1" applyAlignment="1">
      <alignment horizontal="left"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9"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4" borderId="6" xfId="0" applyFont="1" applyFill="1" applyBorder="1" applyAlignment="1">
      <alignment horizontal="center"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0" borderId="3" xfId="0"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4" fontId="0" fillId="3" borderId="1" xfId="0" applyNumberFormat="1" applyFill="1" applyBorder="1" applyAlignment="1">
      <alignment horizontal="right" vertical="center"/>
    </xf>
    <xf numFmtId="0" fontId="0" fillId="3" borderId="3" xfId="0" applyFill="1" applyBorder="1" applyAlignment="1">
      <alignment horizontal="right" vertical="center"/>
    </xf>
    <xf numFmtId="0" fontId="0" fillId="3" borderId="2" xfId="0" applyFill="1" applyBorder="1" applyAlignment="1">
      <alignment horizontal="right" vertical="center"/>
    </xf>
    <xf numFmtId="0" fontId="3" fillId="4" borderId="36" xfId="0" applyFont="1" applyFill="1" applyBorder="1" applyAlignment="1">
      <alignment horizontal="center" vertical="top" wrapText="1"/>
    </xf>
    <xf numFmtId="0" fontId="3" fillId="4" borderId="37" xfId="0" applyFont="1" applyFill="1" applyBorder="1" applyAlignment="1">
      <alignment horizontal="center" vertical="top" wrapText="1"/>
    </xf>
    <xf numFmtId="0" fontId="3" fillId="4" borderId="35" xfId="0" applyFont="1" applyFill="1" applyBorder="1" applyAlignment="1">
      <alignment horizontal="center" vertical="top" wrapText="1"/>
    </xf>
    <xf numFmtId="0" fontId="3" fillId="4" borderId="40" xfId="0" applyFont="1" applyFill="1" applyBorder="1" applyAlignment="1">
      <alignment horizontal="center" vertical="top" wrapText="1"/>
    </xf>
    <xf numFmtId="0" fontId="3" fillId="4" borderId="41" xfId="0" applyFont="1" applyFill="1" applyBorder="1" applyAlignment="1">
      <alignment horizontal="center" vertical="top" wrapText="1"/>
    </xf>
    <xf numFmtId="0" fontId="0" fillId="5" borderId="55" xfId="0" applyFill="1" applyBorder="1" applyAlignment="1">
      <alignment horizontal="center"/>
    </xf>
    <xf numFmtId="0" fontId="0" fillId="5" borderId="57" xfId="0" applyFill="1" applyBorder="1" applyAlignment="1">
      <alignment horizontal="center"/>
    </xf>
    <xf numFmtId="0" fontId="0" fillId="5" borderId="56" xfId="0" applyFill="1" applyBorder="1" applyAlignment="1">
      <alignment horizontal="center"/>
    </xf>
    <xf numFmtId="0" fontId="0" fillId="0" borderId="55" xfId="0" applyBorder="1" applyAlignment="1">
      <alignment horizontal="center"/>
    </xf>
    <xf numFmtId="0" fontId="0" fillId="0" borderId="56" xfId="0"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rell/Desktop/CREMLINplus_Proposal%20Budget_2018%2008%2001_emp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Output"/>
      <sheetName val="WP Total"/>
      <sheetName val="WP1"/>
      <sheetName val="WP2"/>
      <sheetName val="WP3"/>
      <sheetName val="WP4"/>
      <sheetName val="WP5"/>
      <sheetName val="WP6"/>
      <sheetName val="WP7"/>
      <sheetName val="WP8"/>
      <sheetName val="WP9"/>
      <sheetName val="WP10"/>
      <sheetName val="Total Budgetoverview"/>
      <sheetName val="Coord"/>
      <sheetName val="Ben A"/>
      <sheetName val="Ben B"/>
      <sheetName val="Ben C"/>
      <sheetName val="dd"/>
      <sheetName val="ee"/>
      <sheetName val="ff"/>
      <sheetName val="gg"/>
      <sheetName val="hh"/>
      <sheetName val="ii"/>
      <sheetName val="Total per WP"/>
      <sheetName val="Tab 3.4 a"/>
    </sheetNames>
    <sheetDataSet>
      <sheetData sheetId="0">
        <row r="1">
          <cell r="C1" t="str">
            <v>Date of Editing</v>
          </cell>
        </row>
        <row r="16">
          <cell r="C16" t="str">
            <v>Coord</v>
          </cell>
        </row>
        <row r="17">
          <cell r="C17" t="str">
            <v>Ben A</v>
          </cell>
        </row>
        <row r="18">
          <cell r="C18" t="str">
            <v>Ben B</v>
          </cell>
        </row>
        <row r="19">
          <cell r="C19" t="str">
            <v>Ben C</v>
          </cell>
        </row>
        <row r="20">
          <cell r="C20" t="str">
            <v>dd</v>
          </cell>
        </row>
        <row r="21">
          <cell r="C21" t="str">
            <v>ee</v>
          </cell>
        </row>
        <row r="22">
          <cell r="C22" t="str">
            <v>ff</v>
          </cell>
        </row>
        <row r="23">
          <cell r="C23" t="str">
            <v>gg</v>
          </cell>
        </row>
        <row r="24">
          <cell r="C24" t="str">
            <v>hh</v>
          </cell>
        </row>
        <row r="25">
          <cell r="C25" t="str">
            <v>ii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kaabi@lal.in2p3.fr" TargetMode="External"/><Relationship Id="rId2" Type="http://schemas.openxmlformats.org/officeDocument/2006/relationships/hyperlink" Target="mailto:vvorob@inp.nsk.su" TargetMode="External"/><Relationship Id="rId1" Type="http://schemas.openxmlformats.org/officeDocument/2006/relationships/hyperlink" Target="mailto:Lucie.Linssen@cern.ch"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2:Q81"/>
  <sheetViews>
    <sheetView tabSelected="1" topLeftCell="A3" zoomScale="75" zoomScaleNormal="75" zoomScalePageLayoutView="32" workbookViewId="0">
      <selection activeCell="I12" sqref="I12"/>
    </sheetView>
  </sheetViews>
  <sheetFormatPr defaultColWidth="11.44140625" defaultRowHeight="15.75" customHeight="1" x14ac:dyDescent="0.3"/>
  <cols>
    <col min="1" max="1" width="4.6640625" style="1" customWidth="1"/>
    <col min="2" max="2" width="7.109375" style="1" customWidth="1"/>
    <col min="3" max="3" width="32.44140625" style="1" customWidth="1"/>
    <col min="4" max="4" width="34" style="1" bestFit="1" customWidth="1"/>
    <col min="5" max="5" width="11.44140625" style="1"/>
    <col min="6" max="14" width="14.6640625" style="1" customWidth="1"/>
    <col min="15" max="15" width="11.44140625" style="1"/>
    <col min="16" max="16" width="13.33203125" style="1" customWidth="1"/>
    <col min="17" max="17" width="15.109375" style="1" customWidth="1"/>
    <col min="18" max="16384" width="11.44140625" style="1"/>
  </cols>
  <sheetData>
    <row r="2" spans="1:17" ht="26.25" customHeight="1" x14ac:dyDescent="0.3">
      <c r="C2" s="232" t="s">
        <v>71</v>
      </c>
      <c r="D2" s="233"/>
      <c r="E2" s="234"/>
      <c r="F2" s="134" t="s">
        <v>104</v>
      </c>
      <c r="G2" s="232"/>
      <c r="H2" s="233"/>
      <c r="I2" s="233"/>
      <c r="J2" s="133"/>
      <c r="L2" s="2" t="s">
        <v>0</v>
      </c>
      <c r="M2" s="3" t="s">
        <v>150</v>
      </c>
      <c r="O2" s="2" t="s">
        <v>1</v>
      </c>
      <c r="P2" s="4">
        <v>43496</v>
      </c>
      <c r="Q2" s="5"/>
    </row>
    <row r="3" spans="1:17" ht="12" customHeight="1" x14ac:dyDescent="0.3"/>
    <row r="4" spans="1:17" ht="18" customHeight="1" x14ac:dyDescent="0.3">
      <c r="C4" s="235" t="s">
        <v>2</v>
      </c>
      <c r="D4" s="236"/>
      <c r="E4" s="171" t="s">
        <v>75</v>
      </c>
      <c r="F4" s="237"/>
      <c r="G4" s="6" t="s">
        <v>3</v>
      </c>
      <c r="H4" s="238" t="s">
        <v>79</v>
      </c>
      <c r="I4" s="238"/>
      <c r="J4" s="239"/>
      <c r="K4" s="7"/>
      <c r="L4" s="8" t="s">
        <v>4</v>
      </c>
      <c r="M4" s="9"/>
      <c r="N4" s="9"/>
    </row>
    <row r="5" spans="1:17" ht="12" customHeight="1" x14ac:dyDescent="0.3"/>
    <row r="6" spans="1:17" ht="18" customHeight="1" x14ac:dyDescent="0.3">
      <c r="C6" s="6" t="s">
        <v>5</v>
      </c>
      <c r="D6" s="120"/>
      <c r="E6" s="240">
        <f>Q19</f>
        <v>1937282.5</v>
      </c>
      <c r="F6" s="241"/>
      <c r="G6" s="121" t="s">
        <v>6</v>
      </c>
      <c r="H6" s="240">
        <f>E19</f>
        <v>192</v>
      </c>
      <c r="I6" s="242"/>
      <c r="J6" s="241"/>
    </row>
    <row r="7" spans="1:17" ht="30" customHeight="1" x14ac:dyDescent="0.3"/>
    <row r="8" spans="1:17" s="11" customFormat="1" ht="36.75" customHeight="1" x14ac:dyDescent="0.3">
      <c r="A8" s="1"/>
      <c r="B8" s="206" t="s">
        <v>7</v>
      </c>
      <c r="C8" s="207"/>
      <c r="D8" s="208"/>
      <c r="E8" s="212" t="s">
        <v>8</v>
      </c>
      <c r="F8" s="205"/>
      <c r="G8" s="10" t="s">
        <v>9</v>
      </c>
      <c r="H8" s="203" t="s">
        <v>10</v>
      </c>
      <c r="I8" s="204"/>
      <c r="J8" s="204"/>
      <c r="K8" s="205"/>
      <c r="L8" s="227" t="s">
        <v>11</v>
      </c>
      <c r="M8" s="229" t="s">
        <v>12</v>
      </c>
      <c r="N8" s="231" t="s">
        <v>13</v>
      </c>
      <c r="O8" s="203" t="s">
        <v>14</v>
      </c>
      <c r="P8" s="204"/>
      <c r="Q8" s="205"/>
    </row>
    <row r="9" spans="1:17" s="7" customFormat="1" ht="43.2" x14ac:dyDescent="0.3">
      <c r="A9" s="1"/>
      <c r="B9" s="127" t="s">
        <v>72</v>
      </c>
      <c r="C9" s="124" t="s">
        <v>52</v>
      </c>
      <c r="D9" s="151" t="s">
        <v>15</v>
      </c>
      <c r="E9" s="55" t="s">
        <v>16</v>
      </c>
      <c r="F9" s="13" t="s">
        <v>17</v>
      </c>
      <c r="G9" s="14" t="s">
        <v>18</v>
      </c>
      <c r="H9" s="2" t="s">
        <v>19</v>
      </c>
      <c r="I9" s="15" t="s">
        <v>20</v>
      </c>
      <c r="J9" s="16" t="s">
        <v>21</v>
      </c>
      <c r="K9" s="13" t="s">
        <v>41</v>
      </c>
      <c r="L9" s="228"/>
      <c r="M9" s="230"/>
      <c r="N9" s="230"/>
      <c r="O9" s="12" t="s">
        <v>23</v>
      </c>
      <c r="P9" s="17" t="s">
        <v>24</v>
      </c>
      <c r="Q9" s="18" t="s">
        <v>25</v>
      </c>
    </row>
    <row r="10" spans="1:17" ht="15.75" customHeight="1" x14ac:dyDescent="0.3">
      <c r="B10" s="128"/>
      <c r="C10" s="141" t="s">
        <v>74</v>
      </c>
      <c r="D10" s="28" t="s">
        <v>105</v>
      </c>
      <c r="E10" s="122">
        <f>H25</f>
        <v>18</v>
      </c>
      <c r="F10" s="19">
        <f>O25</f>
        <v>223104</v>
      </c>
      <c r="G10" s="20"/>
      <c r="H10" s="21">
        <v>21250</v>
      </c>
      <c r="I10" s="22">
        <v>0</v>
      </c>
      <c r="J10" s="23">
        <v>12500</v>
      </c>
      <c r="K10" s="19">
        <f>SUM(H10:J10)</f>
        <v>33750</v>
      </c>
      <c r="L10" s="19">
        <f>SUM(F10,G10,K10)</f>
        <v>256854</v>
      </c>
      <c r="M10" s="24">
        <f>SUM(F10,K10)*0.25</f>
        <v>64213.5</v>
      </c>
      <c r="N10" s="24">
        <f>SUM(L10,M10)</f>
        <v>321067.5</v>
      </c>
      <c r="O10" s="25">
        <v>1</v>
      </c>
      <c r="P10" s="26">
        <f>N10*O10</f>
        <v>321067.5</v>
      </c>
      <c r="Q10" s="27">
        <f>P10</f>
        <v>321067.5</v>
      </c>
    </row>
    <row r="11" spans="1:17" ht="15.75" customHeight="1" x14ac:dyDescent="0.3">
      <c r="B11" s="129"/>
      <c r="C11" s="11" t="s">
        <v>75</v>
      </c>
      <c r="D11" s="28" t="s">
        <v>106</v>
      </c>
      <c r="E11" s="123">
        <f>H26</f>
        <v>48</v>
      </c>
      <c r="F11" s="29">
        <f>O26</f>
        <v>63984</v>
      </c>
      <c r="G11" s="30"/>
      <c r="H11" s="31">
        <v>70000</v>
      </c>
      <c r="I11" s="32">
        <v>84000</v>
      </c>
      <c r="J11" s="33">
        <v>79000</v>
      </c>
      <c r="K11" s="29">
        <f>SUM(H11:J11)</f>
        <v>233000</v>
      </c>
      <c r="L11" s="29">
        <f>SUM(F11,G11,K11)</f>
        <v>296984</v>
      </c>
      <c r="M11" s="34">
        <f>SUM(F11,K11)*0.25</f>
        <v>74246</v>
      </c>
      <c r="N11" s="34">
        <f>SUM(L11,M11)</f>
        <v>371230</v>
      </c>
      <c r="O11" s="35">
        <v>1</v>
      </c>
      <c r="P11" s="36">
        <f>N11*O11</f>
        <v>371230</v>
      </c>
      <c r="Q11" s="37">
        <f>P11</f>
        <v>371230</v>
      </c>
    </row>
    <row r="12" spans="1:17" ht="15.75" customHeight="1" x14ac:dyDescent="0.3">
      <c r="B12" s="129"/>
      <c r="C12" s="11" t="s">
        <v>76</v>
      </c>
      <c r="D12" s="28" t="s">
        <v>107</v>
      </c>
      <c r="E12" s="123">
        <f t="shared" ref="E12:E13" si="0">H27</f>
        <v>84</v>
      </c>
      <c r="F12" s="29">
        <f t="shared" ref="F12:F13" si="1">O27</f>
        <v>168000</v>
      </c>
      <c r="G12" s="30"/>
      <c r="H12" s="31">
        <v>76000</v>
      </c>
      <c r="I12" s="32">
        <v>0</v>
      </c>
      <c r="J12" s="33">
        <v>340000</v>
      </c>
      <c r="K12" s="29">
        <f>SUM(H12:J12)</f>
        <v>416000</v>
      </c>
      <c r="L12" s="29">
        <f t="shared" ref="L12:L18" si="2">SUM(F12,G12,K12)</f>
        <v>584000</v>
      </c>
      <c r="M12" s="34">
        <f t="shared" ref="M12:M18" si="3">SUM(F12,K12)*0.25</f>
        <v>146000</v>
      </c>
      <c r="N12" s="34">
        <f t="shared" ref="N12:N18" si="4">SUM(L12,M12)</f>
        <v>730000</v>
      </c>
      <c r="O12" s="35">
        <v>1</v>
      </c>
      <c r="P12" s="36">
        <f t="shared" ref="P12:P18" si="5">N12*O12</f>
        <v>730000</v>
      </c>
      <c r="Q12" s="37">
        <f t="shared" ref="Q12:Q18" si="6">P12</f>
        <v>730000</v>
      </c>
    </row>
    <row r="13" spans="1:17" ht="15.75" customHeight="1" x14ac:dyDescent="0.3">
      <c r="B13" s="129"/>
      <c r="C13" s="11" t="s">
        <v>110</v>
      </c>
      <c r="D13" s="28" t="s">
        <v>108</v>
      </c>
      <c r="E13" s="123">
        <f t="shared" si="0"/>
        <v>24</v>
      </c>
      <c r="F13" s="29">
        <f t="shared" si="1"/>
        <v>104994</v>
      </c>
      <c r="G13" s="30"/>
      <c r="H13" s="31">
        <v>7000</v>
      </c>
      <c r="I13" s="32">
        <v>90000</v>
      </c>
      <c r="J13" s="33"/>
      <c r="K13" s="29">
        <f t="shared" ref="K13:K18" si="7">SUM(H13:J13)</f>
        <v>97000</v>
      </c>
      <c r="L13" s="29">
        <f t="shared" si="2"/>
        <v>201994</v>
      </c>
      <c r="M13" s="34">
        <f t="shared" si="3"/>
        <v>50498.5</v>
      </c>
      <c r="N13" s="34">
        <f t="shared" si="4"/>
        <v>252492.5</v>
      </c>
      <c r="O13" s="35">
        <v>1</v>
      </c>
      <c r="P13" s="36">
        <f t="shared" si="5"/>
        <v>252492.5</v>
      </c>
      <c r="Q13" s="37">
        <f t="shared" si="6"/>
        <v>252492.5</v>
      </c>
    </row>
    <row r="14" spans="1:17" ht="15.75" customHeight="1" x14ac:dyDescent="0.3">
      <c r="B14" s="129"/>
      <c r="C14" s="11" t="s">
        <v>148</v>
      </c>
      <c r="D14" s="28" t="s">
        <v>109</v>
      </c>
      <c r="E14" s="123">
        <f>H29</f>
        <v>18</v>
      </c>
      <c r="F14" s="29">
        <f>O29</f>
        <v>104994</v>
      </c>
      <c r="G14" s="30"/>
      <c r="H14" s="31">
        <v>5000</v>
      </c>
      <c r="I14" s="32">
        <v>100000</v>
      </c>
      <c r="J14" s="33"/>
      <c r="K14" s="29">
        <f t="shared" si="7"/>
        <v>105000</v>
      </c>
      <c r="L14" s="29">
        <f t="shared" si="2"/>
        <v>209994</v>
      </c>
      <c r="M14" s="34">
        <f t="shared" si="3"/>
        <v>52498.5</v>
      </c>
      <c r="N14" s="34">
        <f t="shared" si="4"/>
        <v>262492.5</v>
      </c>
      <c r="O14" s="35">
        <v>1</v>
      </c>
      <c r="P14" s="36">
        <f t="shared" si="5"/>
        <v>262492.5</v>
      </c>
      <c r="Q14" s="37">
        <f>N14</f>
        <v>262492.5</v>
      </c>
    </row>
    <row r="15" spans="1:17" ht="15.75" customHeight="1" x14ac:dyDescent="0.3">
      <c r="B15" s="129"/>
      <c r="C15" s="11"/>
      <c r="D15" s="28"/>
      <c r="E15" s="123">
        <f>H30</f>
        <v>0</v>
      </c>
      <c r="F15" s="29">
        <f>O30</f>
        <v>0</v>
      </c>
      <c r="G15" s="30"/>
      <c r="H15" s="31"/>
      <c r="I15" s="32"/>
      <c r="J15" s="33"/>
      <c r="K15" s="29">
        <f t="shared" si="7"/>
        <v>0</v>
      </c>
      <c r="L15" s="29">
        <f t="shared" si="2"/>
        <v>0</v>
      </c>
      <c r="M15" s="34">
        <f t="shared" si="3"/>
        <v>0</v>
      </c>
      <c r="N15" s="34">
        <f t="shared" si="4"/>
        <v>0</v>
      </c>
      <c r="O15" s="35">
        <v>1</v>
      </c>
      <c r="P15" s="36">
        <f t="shared" si="5"/>
        <v>0</v>
      </c>
      <c r="Q15" s="37">
        <f t="shared" si="6"/>
        <v>0</v>
      </c>
    </row>
    <row r="16" spans="1:17" ht="15.75" customHeight="1" x14ac:dyDescent="0.3">
      <c r="B16" s="129"/>
      <c r="C16" s="11"/>
      <c r="D16" s="28"/>
      <c r="E16" s="123">
        <f>H31</f>
        <v>0</v>
      </c>
      <c r="F16" s="29">
        <f>O31</f>
        <v>0</v>
      </c>
      <c r="G16" s="30"/>
      <c r="H16" s="31"/>
      <c r="I16" s="32"/>
      <c r="J16" s="33"/>
      <c r="K16" s="29">
        <f t="shared" si="7"/>
        <v>0</v>
      </c>
      <c r="L16" s="29">
        <f t="shared" si="2"/>
        <v>0</v>
      </c>
      <c r="M16" s="34">
        <f t="shared" si="3"/>
        <v>0</v>
      </c>
      <c r="N16" s="34">
        <f t="shared" si="4"/>
        <v>0</v>
      </c>
      <c r="O16" s="35">
        <v>1</v>
      </c>
      <c r="P16" s="36">
        <f t="shared" si="5"/>
        <v>0</v>
      </c>
      <c r="Q16" s="37">
        <f t="shared" si="6"/>
        <v>0</v>
      </c>
    </row>
    <row r="17" spans="2:17" ht="15.75" customHeight="1" x14ac:dyDescent="0.3">
      <c r="B17" s="129"/>
      <c r="C17" s="11"/>
      <c r="D17" s="28"/>
      <c r="E17" s="123">
        <f>H32</f>
        <v>0</v>
      </c>
      <c r="F17" s="29">
        <f>O32</f>
        <v>0</v>
      </c>
      <c r="G17" s="30"/>
      <c r="H17" s="31"/>
      <c r="I17" s="32"/>
      <c r="J17" s="33"/>
      <c r="K17" s="29">
        <f t="shared" si="7"/>
        <v>0</v>
      </c>
      <c r="L17" s="29">
        <f t="shared" si="2"/>
        <v>0</v>
      </c>
      <c r="M17" s="34">
        <f t="shared" si="3"/>
        <v>0</v>
      </c>
      <c r="N17" s="34">
        <f t="shared" si="4"/>
        <v>0</v>
      </c>
      <c r="O17" s="35">
        <v>1</v>
      </c>
      <c r="P17" s="36">
        <f t="shared" si="5"/>
        <v>0</v>
      </c>
      <c r="Q17" s="37">
        <f t="shared" si="6"/>
        <v>0</v>
      </c>
    </row>
    <row r="18" spans="2:17" ht="15.75" customHeight="1" x14ac:dyDescent="0.3">
      <c r="B18" s="130"/>
      <c r="C18" s="125"/>
      <c r="D18" s="126"/>
      <c r="E18" s="123">
        <f>H33</f>
        <v>0</v>
      </c>
      <c r="F18" s="29">
        <f>O33</f>
        <v>0</v>
      </c>
      <c r="G18" s="30"/>
      <c r="H18" s="38"/>
      <c r="I18" s="39"/>
      <c r="J18" s="40"/>
      <c r="K18" s="41">
        <f t="shared" si="7"/>
        <v>0</v>
      </c>
      <c r="L18" s="29">
        <f t="shared" si="2"/>
        <v>0</v>
      </c>
      <c r="M18" s="34">
        <f t="shared" si="3"/>
        <v>0</v>
      </c>
      <c r="N18" s="34">
        <f t="shared" si="4"/>
        <v>0</v>
      </c>
      <c r="O18" s="42">
        <v>1</v>
      </c>
      <c r="P18" s="43">
        <f t="shared" si="5"/>
        <v>0</v>
      </c>
      <c r="Q18" s="37">
        <f t="shared" si="6"/>
        <v>0</v>
      </c>
    </row>
    <row r="19" spans="2:17" ht="15.75" customHeight="1" x14ac:dyDescent="0.3">
      <c r="B19" s="209" t="s">
        <v>26</v>
      </c>
      <c r="C19" s="210"/>
      <c r="D19" s="211"/>
      <c r="E19" s="44">
        <f t="shared" ref="E19:N19" si="8">SUM(E10:E18)</f>
        <v>192</v>
      </c>
      <c r="F19" s="45">
        <f t="shared" si="8"/>
        <v>665076</v>
      </c>
      <c r="G19" s="46">
        <f t="shared" si="8"/>
        <v>0</v>
      </c>
      <c r="H19" s="44">
        <f t="shared" si="8"/>
        <v>179250</v>
      </c>
      <c r="I19" s="47">
        <f t="shared" si="8"/>
        <v>274000</v>
      </c>
      <c r="J19" s="48">
        <f t="shared" si="8"/>
        <v>431500</v>
      </c>
      <c r="K19" s="49">
        <f t="shared" si="8"/>
        <v>884750</v>
      </c>
      <c r="L19" s="46">
        <f t="shared" si="8"/>
        <v>1549826</v>
      </c>
      <c r="M19" s="46">
        <f t="shared" si="8"/>
        <v>387456.5</v>
      </c>
      <c r="N19" s="46">
        <f t="shared" si="8"/>
        <v>1937282.5</v>
      </c>
      <c r="O19" s="50"/>
      <c r="P19" s="47">
        <f>SUM(P10:P18)</f>
        <v>1937282.5</v>
      </c>
      <c r="Q19" s="45">
        <f>SUM(Q10:Q18)</f>
        <v>1937282.5</v>
      </c>
    </row>
    <row r="22" spans="2:17" ht="21" customHeight="1" x14ac:dyDescent="0.3">
      <c r="B22" s="224" t="s">
        <v>27</v>
      </c>
      <c r="C22" s="225"/>
      <c r="D22" s="225"/>
      <c r="E22" s="225"/>
      <c r="F22" s="225"/>
      <c r="G22" s="225"/>
      <c r="H22" s="225"/>
      <c r="I22" s="225"/>
      <c r="J22" s="225"/>
      <c r="K22" s="225"/>
      <c r="L22" s="225"/>
      <c r="M22" s="225"/>
      <c r="N22" s="225"/>
      <c r="O22" s="226"/>
      <c r="Q22" s="32"/>
    </row>
    <row r="23" spans="2:17" ht="21" customHeight="1" x14ac:dyDescent="0.3">
      <c r="B23" s="206" t="s">
        <v>7</v>
      </c>
      <c r="C23" s="207"/>
      <c r="D23" s="208"/>
      <c r="E23" s="212" t="s">
        <v>28</v>
      </c>
      <c r="F23" s="213"/>
      <c r="G23" s="213"/>
      <c r="H23" s="214"/>
      <c r="I23" s="203" t="s">
        <v>36</v>
      </c>
      <c r="J23" s="204"/>
      <c r="K23" s="205"/>
      <c r="L23" s="203" t="s">
        <v>29</v>
      </c>
      <c r="M23" s="204"/>
      <c r="N23" s="204"/>
      <c r="O23" s="205"/>
    </row>
    <row r="24" spans="2:17" ht="28.8" x14ac:dyDescent="0.3">
      <c r="B24" s="127" t="s">
        <v>72</v>
      </c>
      <c r="C24" s="124" t="s">
        <v>52</v>
      </c>
      <c r="D24" s="151" t="s">
        <v>15</v>
      </c>
      <c r="E24" s="51" t="s">
        <v>30</v>
      </c>
      <c r="F24" s="52" t="s">
        <v>31</v>
      </c>
      <c r="G24" s="15" t="s">
        <v>32</v>
      </c>
      <c r="H24" s="53" t="s">
        <v>26</v>
      </c>
      <c r="I24" s="51" t="s">
        <v>30</v>
      </c>
      <c r="J24" s="52" t="s">
        <v>31</v>
      </c>
      <c r="K24" s="54" t="s">
        <v>32</v>
      </c>
      <c r="L24" s="12" t="s">
        <v>30</v>
      </c>
      <c r="M24" s="55" t="s">
        <v>31</v>
      </c>
      <c r="N24" s="55" t="s">
        <v>32</v>
      </c>
      <c r="O24" s="56" t="s">
        <v>26</v>
      </c>
    </row>
    <row r="25" spans="2:17" ht="15.75" customHeight="1" x14ac:dyDescent="0.3">
      <c r="B25" s="128"/>
      <c r="C25" s="141" t="s">
        <v>74</v>
      </c>
      <c r="D25" s="28" t="s">
        <v>105</v>
      </c>
      <c r="E25" s="57">
        <v>12</v>
      </c>
      <c r="F25" s="58">
        <v>6</v>
      </c>
      <c r="G25" s="58">
        <v>0</v>
      </c>
      <c r="H25" s="59">
        <f>SUM(E25:G25)</f>
        <v>18</v>
      </c>
      <c r="I25" s="142">
        <v>14067</v>
      </c>
      <c r="J25" s="143">
        <v>9050</v>
      </c>
      <c r="K25" s="144">
        <f>K38</f>
        <v>2916.5</v>
      </c>
      <c r="L25" s="60">
        <f>I25*E25</f>
        <v>168804</v>
      </c>
      <c r="M25" s="61">
        <f>J25*F25</f>
        <v>54300</v>
      </c>
      <c r="N25" s="61">
        <f>K25*G25</f>
        <v>0</v>
      </c>
      <c r="O25" s="62">
        <f>SUM(L25:N25)</f>
        <v>223104</v>
      </c>
    </row>
    <row r="26" spans="2:17" ht="15.75" customHeight="1" x14ac:dyDescent="0.3">
      <c r="B26" s="129"/>
      <c r="C26" s="11" t="s">
        <v>75</v>
      </c>
      <c r="D26" s="28" t="s">
        <v>106</v>
      </c>
      <c r="E26" s="57">
        <v>48</v>
      </c>
      <c r="F26" s="58">
        <v>0</v>
      </c>
      <c r="G26" s="58">
        <v>0</v>
      </c>
      <c r="H26" s="59">
        <f>SUM(E26:G26)</f>
        <v>48</v>
      </c>
      <c r="I26" s="63">
        <f>I36</f>
        <v>1333</v>
      </c>
      <c r="J26" s="64">
        <f>J36</f>
        <v>1333</v>
      </c>
      <c r="K26" s="65">
        <f>K36</f>
        <v>666.5</v>
      </c>
      <c r="L26" s="60">
        <f t="shared" ref="L26:M33" si="9">I26*E26</f>
        <v>63984</v>
      </c>
      <c r="M26" s="61">
        <f t="shared" si="9"/>
        <v>0</v>
      </c>
      <c r="N26" s="61">
        <f t="shared" ref="N26:N33" si="10">K26*G26</f>
        <v>0</v>
      </c>
      <c r="O26" s="62">
        <f t="shared" ref="O26:O33" si="11">SUM(L26:N26)</f>
        <v>63984</v>
      </c>
    </row>
    <row r="27" spans="2:17" ht="15.75" customHeight="1" x14ac:dyDescent="0.3">
      <c r="B27" s="129"/>
      <c r="C27" s="11" t="s">
        <v>76</v>
      </c>
      <c r="D27" s="28" t="s">
        <v>107</v>
      </c>
      <c r="E27" s="57">
        <v>0</v>
      </c>
      <c r="F27" s="58">
        <v>84</v>
      </c>
      <c r="G27" s="58">
        <v>0</v>
      </c>
      <c r="H27" s="59">
        <f t="shared" ref="H27:H33" si="12">SUM(E27:G27)</f>
        <v>84</v>
      </c>
      <c r="I27" s="63">
        <v>0</v>
      </c>
      <c r="J27" s="64">
        <v>2000</v>
      </c>
      <c r="K27" s="65">
        <v>0</v>
      </c>
      <c r="L27" s="60">
        <f t="shared" si="9"/>
        <v>0</v>
      </c>
      <c r="M27" s="61">
        <f t="shared" si="9"/>
        <v>168000</v>
      </c>
      <c r="N27" s="61">
        <f t="shared" si="10"/>
        <v>0</v>
      </c>
      <c r="O27" s="62">
        <f t="shared" si="11"/>
        <v>168000</v>
      </c>
    </row>
    <row r="28" spans="2:17" ht="15.75" customHeight="1" x14ac:dyDescent="0.3">
      <c r="B28" s="129"/>
      <c r="C28" s="11" t="s">
        <v>110</v>
      </c>
      <c r="D28" s="28" t="s">
        <v>108</v>
      </c>
      <c r="E28" s="57">
        <v>0</v>
      </c>
      <c r="F28" s="58">
        <v>12</v>
      </c>
      <c r="G28" s="58">
        <v>12</v>
      </c>
      <c r="H28" s="59">
        <f t="shared" si="12"/>
        <v>24</v>
      </c>
      <c r="I28" s="63">
        <f>I38</f>
        <v>5833</v>
      </c>
      <c r="J28" s="64">
        <f>J38</f>
        <v>5833</v>
      </c>
      <c r="K28" s="65">
        <f>K38</f>
        <v>2916.5</v>
      </c>
      <c r="L28" s="60">
        <f t="shared" si="9"/>
        <v>0</v>
      </c>
      <c r="M28" s="61">
        <f t="shared" si="9"/>
        <v>69996</v>
      </c>
      <c r="N28" s="61">
        <f t="shared" si="10"/>
        <v>34998</v>
      </c>
      <c r="O28" s="62">
        <f t="shared" si="11"/>
        <v>104994</v>
      </c>
    </row>
    <row r="29" spans="2:17" ht="15.75" customHeight="1" x14ac:dyDescent="0.3">
      <c r="B29" s="129"/>
      <c r="C29" s="11" t="s">
        <v>148</v>
      </c>
      <c r="D29" s="28" t="s">
        <v>109</v>
      </c>
      <c r="E29" s="57">
        <v>0</v>
      </c>
      <c r="F29" s="58">
        <v>18</v>
      </c>
      <c r="G29" s="58">
        <v>0</v>
      </c>
      <c r="H29" s="59">
        <f t="shared" si="12"/>
        <v>18</v>
      </c>
      <c r="I29" s="63">
        <f>I38</f>
        <v>5833</v>
      </c>
      <c r="J29" s="63">
        <f t="shared" ref="J29:K29" si="13">J38</f>
        <v>5833</v>
      </c>
      <c r="K29" s="63">
        <f t="shared" si="13"/>
        <v>2916.5</v>
      </c>
      <c r="L29" s="60">
        <f t="shared" si="9"/>
        <v>0</v>
      </c>
      <c r="M29" s="61">
        <f t="shared" si="9"/>
        <v>104994</v>
      </c>
      <c r="N29" s="61">
        <f t="shared" si="10"/>
        <v>0</v>
      </c>
      <c r="O29" s="62">
        <f t="shared" si="11"/>
        <v>104994</v>
      </c>
    </row>
    <row r="30" spans="2:17" ht="15.75" customHeight="1" x14ac:dyDescent="0.3">
      <c r="B30" s="129"/>
      <c r="C30" s="11"/>
      <c r="D30" s="28"/>
      <c r="E30" s="57"/>
      <c r="F30" s="58"/>
      <c r="G30" s="58"/>
      <c r="H30" s="59">
        <f t="shared" si="12"/>
        <v>0</v>
      </c>
      <c r="I30" s="63"/>
      <c r="J30" s="64"/>
      <c r="K30" s="65"/>
      <c r="L30" s="60">
        <f t="shared" si="9"/>
        <v>0</v>
      </c>
      <c r="M30" s="61">
        <f t="shared" si="9"/>
        <v>0</v>
      </c>
      <c r="N30" s="61">
        <f t="shared" si="10"/>
        <v>0</v>
      </c>
      <c r="O30" s="62">
        <f t="shared" si="11"/>
        <v>0</v>
      </c>
    </row>
    <row r="31" spans="2:17" ht="15.75" customHeight="1" x14ac:dyDescent="0.3">
      <c r="B31" s="129"/>
      <c r="C31" s="11"/>
      <c r="D31" s="28"/>
      <c r="E31" s="57"/>
      <c r="F31" s="58"/>
      <c r="G31" s="58"/>
      <c r="H31" s="59">
        <f t="shared" si="12"/>
        <v>0</v>
      </c>
      <c r="I31" s="63"/>
      <c r="J31" s="64"/>
      <c r="K31" s="65"/>
      <c r="L31" s="60">
        <f t="shared" si="9"/>
        <v>0</v>
      </c>
      <c r="M31" s="61">
        <f t="shared" si="9"/>
        <v>0</v>
      </c>
      <c r="N31" s="61">
        <f t="shared" si="10"/>
        <v>0</v>
      </c>
      <c r="O31" s="62">
        <f t="shared" si="11"/>
        <v>0</v>
      </c>
    </row>
    <row r="32" spans="2:17" ht="15.75" customHeight="1" x14ac:dyDescent="0.3">
      <c r="B32" s="129"/>
      <c r="C32" s="11"/>
      <c r="D32" s="28"/>
      <c r="E32" s="57"/>
      <c r="F32" s="58"/>
      <c r="G32" s="58"/>
      <c r="H32" s="59">
        <f t="shared" si="12"/>
        <v>0</v>
      </c>
      <c r="I32" s="63"/>
      <c r="J32" s="64"/>
      <c r="K32" s="65"/>
      <c r="L32" s="60">
        <f t="shared" si="9"/>
        <v>0</v>
      </c>
      <c r="M32" s="61">
        <f t="shared" si="9"/>
        <v>0</v>
      </c>
      <c r="N32" s="61">
        <f t="shared" si="10"/>
        <v>0</v>
      </c>
      <c r="O32" s="62">
        <f t="shared" si="11"/>
        <v>0</v>
      </c>
    </row>
    <row r="33" spans="2:15" ht="15.75" customHeight="1" x14ac:dyDescent="0.3">
      <c r="B33" s="130"/>
      <c r="C33" s="125"/>
      <c r="D33" s="150"/>
      <c r="E33" s="57"/>
      <c r="F33" s="58"/>
      <c r="G33" s="58"/>
      <c r="H33" s="59">
        <f t="shared" si="12"/>
        <v>0</v>
      </c>
      <c r="I33" s="63"/>
      <c r="J33" s="64"/>
      <c r="K33" s="65"/>
      <c r="L33" s="60">
        <f t="shared" si="9"/>
        <v>0</v>
      </c>
      <c r="M33" s="61">
        <f t="shared" si="9"/>
        <v>0</v>
      </c>
      <c r="N33" s="61">
        <f t="shared" si="10"/>
        <v>0</v>
      </c>
      <c r="O33" s="62">
        <f t="shared" si="11"/>
        <v>0</v>
      </c>
    </row>
    <row r="34" spans="2:15" ht="15.75" customHeight="1" x14ac:dyDescent="0.3">
      <c r="B34" s="147" t="s">
        <v>26</v>
      </c>
      <c r="C34" s="148"/>
      <c r="D34" s="149"/>
      <c r="E34" s="66"/>
      <c r="F34" s="67"/>
      <c r="G34" s="67"/>
      <c r="H34" s="68">
        <f>SUM(H25:H33)</f>
        <v>192</v>
      </c>
      <c r="I34" s="66"/>
      <c r="J34" s="67"/>
      <c r="K34" s="69"/>
      <c r="L34" s="66">
        <f>SUM(L25:L33)</f>
        <v>232788</v>
      </c>
      <c r="M34" s="67">
        <f>SUM(M25:M33)</f>
        <v>397290</v>
      </c>
      <c r="N34" s="67">
        <f>SUM(N25:N33)</f>
        <v>34998</v>
      </c>
      <c r="O34" s="68">
        <f>SUM(O25:O33)</f>
        <v>665076</v>
      </c>
    </row>
    <row r="35" spans="2:15" ht="15.75" customHeight="1" thickBot="1" x14ac:dyDescent="0.35">
      <c r="H35" s="79" t="s">
        <v>37</v>
      </c>
    </row>
    <row r="36" spans="2:15" ht="15.75" customHeight="1" thickBot="1" x14ac:dyDescent="0.35">
      <c r="C36" s="80" t="s">
        <v>48</v>
      </c>
      <c r="D36" s="81"/>
      <c r="E36" s="81"/>
      <c r="F36" s="82">
        <v>5000</v>
      </c>
      <c r="H36" s="71" t="s">
        <v>33</v>
      </c>
      <c r="I36" s="72">
        <v>1333</v>
      </c>
      <c r="J36" s="72">
        <v>1333</v>
      </c>
      <c r="K36" s="73">
        <f>I36*$K$39</f>
        <v>666.5</v>
      </c>
    </row>
    <row r="37" spans="2:15" ht="15.75" customHeight="1" x14ac:dyDescent="0.3">
      <c r="H37" s="74" t="s">
        <v>34</v>
      </c>
      <c r="I37" s="9">
        <v>1667</v>
      </c>
      <c r="J37" s="9">
        <v>1667</v>
      </c>
      <c r="K37" s="75">
        <f>I37*$K$39</f>
        <v>833.5</v>
      </c>
    </row>
    <row r="38" spans="2:15" ht="15.75" customHeight="1" thickBot="1" x14ac:dyDescent="0.35">
      <c r="H38" s="76" t="s">
        <v>35</v>
      </c>
      <c r="I38" s="77">
        <v>5833</v>
      </c>
      <c r="J38" s="77">
        <v>5833</v>
      </c>
      <c r="K38" s="78">
        <f>I38*$K$39</f>
        <v>2916.5</v>
      </c>
    </row>
    <row r="39" spans="2:15" ht="15.75" customHeight="1" x14ac:dyDescent="0.3">
      <c r="H39" s="79"/>
      <c r="K39" s="70">
        <v>0.5</v>
      </c>
    </row>
    <row r="40" spans="2:15" ht="15.75" customHeight="1" thickBot="1" x14ac:dyDescent="0.35"/>
    <row r="41" spans="2:15" ht="27" customHeight="1" thickBot="1" x14ac:dyDescent="0.35">
      <c r="C41" s="132" t="s">
        <v>47</v>
      </c>
      <c r="D41" s="86" t="s">
        <v>22</v>
      </c>
      <c r="E41" s="177" t="s">
        <v>38</v>
      </c>
      <c r="F41" s="177"/>
      <c r="G41" s="177"/>
      <c r="H41" s="178"/>
      <c r="I41" s="221" t="s">
        <v>49</v>
      </c>
      <c r="J41" s="222"/>
      <c r="K41" s="222"/>
      <c r="L41" s="223"/>
    </row>
    <row r="42" spans="2:15" ht="21" customHeight="1" thickBot="1" x14ac:dyDescent="0.35">
      <c r="C42" s="89" t="s">
        <v>39</v>
      </c>
      <c r="D42" s="90"/>
      <c r="E42" s="215"/>
      <c r="F42" s="216"/>
      <c r="G42" s="216"/>
      <c r="H42" s="217"/>
      <c r="I42" s="197" t="s">
        <v>45</v>
      </c>
      <c r="J42" s="198"/>
      <c r="K42" s="198"/>
      <c r="L42" s="199"/>
    </row>
    <row r="43" spans="2:15" ht="21" customHeight="1" x14ac:dyDescent="0.3">
      <c r="C43" s="87" t="s">
        <v>40</v>
      </c>
      <c r="D43" s="88"/>
      <c r="E43" s="218" t="s">
        <v>50</v>
      </c>
      <c r="F43" s="219"/>
      <c r="G43" s="219"/>
      <c r="H43" s="220"/>
      <c r="I43" s="197" t="s">
        <v>46</v>
      </c>
      <c r="J43" s="198"/>
      <c r="K43" s="198"/>
      <c r="L43" s="199"/>
    </row>
    <row r="44" spans="2:15" ht="21" customHeight="1" x14ac:dyDescent="0.3">
      <c r="C44" s="84" t="s">
        <v>20</v>
      </c>
      <c r="D44" s="83"/>
      <c r="E44" s="171"/>
      <c r="F44" s="172"/>
      <c r="G44" s="172"/>
      <c r="H44" s="173"/>
      <c r="I44" s="197" t="s">
        <v>43</v>
      </c>
      <c r="J44" s="198"/>
      <c r="K44" s="198"/>
      <c r="L44" s="199"/>
    </row>
    <row r="45" spans="2:15" ht="27" customHeight="1" thickBot="1" x14ac:dyDescent="0.35">
      <c r="C45" s="85" t="s">
        <v>42</v>
      </c>
      <c r="D45" s="83"/>
      <c r="E45" s="194" t="s">
        <v>70</v>
      </c>
      <c r="F45" s="195"/>
      <c r="G45" s="195"/>
      <c r="H45" s="196"/>
      <c r="I45" s="200" t="s">
        <v>44</v>
      </c>
      <c r="J45" s="201"/>
      <c r="K45" s="201"/>
      <c r="L45" s="202"/>
    </row>
    <row r="46" spans="2:15" ht="21" customHeight="1" thickBot="1" x14ac:dyDescent="0.35">
      <c r="C46" s="91" t="s">
        <v>26</v>
      </c>
      <c r="D46" s="92">
        <f>SUM(D43:D45)</f>
        <v>0</v>
      </c>
      <c r="E46" s="174"/>
      <c r="F46" s="175"/>
      <c r="G46" s="175"/>
      <c r="H46" s="176"/>
    </row>
    <row r="47" spans="2:15" ht="15.75" customHeight="1" thickBot="1" x14ac:dyDescent="0.35"/>
    <row r="48" spans="2:15" ht="27" customHeight="1" thickBot="1" x14ac:dyDescent="0.35">
      <c r="C48" s="131" t="s">
        <v>75</v>
      </c>
      <c r="D48" s="86" t="s">
        <v>22</v>
      </c>
      <c r="E48" s="177" t="s">
        <v>38</v>
      </c>
      <c r="F48" s="177"/>
      <c r="G48" s="177"/>
      <c r="H48" s="178"/>
      <c r="J48" s="131" t="s">
        <v>53</v>
      </c>
      <c r="K48" s="86" t="s">
        <v>22</v>
      </c>
      <c r="L48" s="177" t="s">
        <v>38</v>
      </c>
      <c r="M48" s="177"/>
      <c r="N48" s="177"/>
      <c r="O48" s="178"/>
    </row>
    <row r="49" spans="3:15" ht="21" customHeight="1" thickBot="1" x14ac:dyDescent="0.35">
      <c r="C49" s="89" t="s">
        <v>39</v>
      </c>
      <c r="D49" s="90"/>
      <c r="E49" s="179"/>
      <c r="F49" s="180"/>
      <c r="G49" s="180"/>
      <c r="H49" s="181"/>
      <c r="J49" s="89" t="s">
        <v>39</v>
      </c>
      <c r="K49" s="90"/>
      <c r="L49" s="179"/>
      <c r="M49" s="180"/>
      <c r="N49" s="180"/>
      <c r="O49" s="181"/>
    </row>
    <row r="50" spans="3:15" ht="21" customHeight="1" x14ac:dyDescent="0.3">
      <c r="C50" s="87" t="s">
        <v>40</v>
      </c>
      <c r="D50" s="169">
        <v>70000</v>
      </c>
      <c r="E50" s="182" t="s">
        <v>151</v>
      </c>
      <c r="F50" s="183"/>
      <c r="G50" s="183"/>
      <c r="H50" s="184"/>
      <c r="J50" s="87" t="s">
        <v>40</v>
      </c>
      <c r="K50" s="88"/>
      <c r="L50" s="185"/>
      <c r="M50" s="186"/>
      <c r="N50" s="186"/>
      <c r="O50" s="187"/>
    </row>
    <row r="51" spans="3:15" ht="33" customHeight="1" x14ac:dyDescent="0.3">
      <c r="C51" s="84" t="s">
        <v>20</v>
      </c>
      <c r="D51" s="170">
        <v>100000</v>
      </c>
      <c r="E51" s="188" t="s">
        <v>152</v>
      </c>
      <c r="F51" s="189"/>
      <c r="G51" s="189"/>
      <c r="H51" s="190"/>
      <c r="J51" s="84" t="s">
        <v>20</v>
      </c>
      <c r="K51" s="83"/>
      <c r="L51" s="171"/>
      <c r="M51" s="172"/>
      <c r="N51" s="172"/>
      <c r="O51" s="173"/>
    </row>
    <row r="52" spans="3:15" ht="99" customHeight="1" x14ac:dyDescent="0.3">
      <c r="C52" s="85" t="s">
        <v>42</v>
      </c>
      <c r="D52" s="170">
        <v>95000</v>
      </c>
      <c r="E52" s="191" t="s">
        <v>153</v>
      </c>
      <c r="F52" s="192"/>
      <c r="G52" s="192"/>
      <c r="H52" s="193"/>
      <c r="J52" s="85" t="s">
        <v>42</v>
      </c>
      <c r="K52" s="83"/>
      <c r="L52" s="171"/>
      <c r="M52" s="172"/>
      <c r="N52" s="172"/>
      <c r="O52" s="173"/>
    </row>
    <row r="53" spans="3:15" ht="21" customHeight="1" thickBot="1" x14ac:dyDescent="0.35">
      <c r="C53" s="91" t="s">
        <v>26</v>
      </c>
      <c r="D53" s="92">
        <f>SUM(D50:D52)</f>
        <v>265000</v>
      </c>
      <c r="E53" s="174"/>
      <c r="F53" s="175"/>
      <c r="G53" s="175"/>
      <c r="H53" s="176"/>
      <c r="J53" s="91" t="s">
        <v>26</v>
      </c>
      <c r="K53" s="92">
        <f>SUM(K50:K52)</f>
        <v>0</v>
      </c>
      <c r="L53" s="174"/>
      <c r="M53" s="175"/>
      <c r="N53" s="175"/>
      <c r="O53" s="176"/>
    </row>
    <row r="54" spans="3:15" ht="15.75" customHeight="1" thickBot="1" x14ac:dyDescent="0.35"/>
    <row r="55" spans="3:15" ht="27" customHeight="1" thickBot="1" x14ac:dyDescent="0.35">
      <c r="C55" s="131" t="s">
        <v>53</v>
      </c>
      <c r="D55" s="86" t="s">
        <v>22</v>
      </c>
      <c r="E55" s="177" t="s">
        <v>38</v>
      </c>
      <c r="F55" s="177"/>
      <c r="G55" s="177"/>
      <c r="H55" s="178"/>
      <c r="J55" s="131" t="s">
        <v>53</v>
      </c>
      <c r="K55" s="86" t="s">
        <v>22</v>
      </c>
      <c r="L55" s="177" t="s">
        <v>38</v>
      </c>
      <c r="M55" s="177"/>
      <c r="N55" s="177"/>
      <c r="O55" s="178"/>
    </row>
    <row r="56" spans="3:15" ht="21" customHeight="1" thickBot="1" x14ac:dyDescent="0.35">
      <c r="C56" s="89" t="s">
        <v>39</v>
      </c>
      <c r="D56" s="90"/>
      <c r="E56" s="179"/>
      <c r="F56" s="180"/>
      <c r="G56" s="180"/>
      <c r="H56" s="181"/>
      <c r="J56" s="89" t="s">
        <v>39</v>
      </c>
      <c r="K56" s="90"/>
      <c r="L56" s="179"/>
      <c r="M56" s="180"/>
      <c r="N56" s="180"/>
      <c r="O56" s="181"/>
    </row>
    <row r="57" spans="3:15" ht="21" customHeight="1" x14ac:dyDescent="0.3">
      <c r="C57" s="87" t="s">
        <v>40</v>
      </c>
      <c r="D57" s="88"/>
      <c r="E57" s="185"/>
      <c r="F57" s="186"/>
      <c r="G57" s="186"/>
      <c r="H57" s="187"/>
      <c r="J57" s="87" t="s">
        <v>40</v>
      </c>
      <c r="K57" s="88"/>
      <c r="L57" s="185"/>
      <c r="M57" s="186"/>
      <c r="N57" s="186"/>
      <c r="O57" s="187"/>
    </row>
    <row r="58" spans="3:15" ht="21.75" customHeight="1" x14ac:dyDescent="0.3">
      <c r="C58" s="84" t="s">
        <v>20</v>
      </c>
      <c r="D58" s="83"/>
      <c r="E58" s="171"/>
      <c r="F58" s="172"/>
      <c r="G58" s="172"/>
      <c r="H58" s="173"/>
      <c r="J58" s="84" t="s">
        <v>20</v>
      </c>
      <c r="K58" s="83"/>
      <c r="L58" s="171"/>
      <c r="M58" s="172"/>
      <c r="N58" s="172"/>
      <c r="O58" s="173"/>
    </row>
    <row r="59" spans="3:15" ht="27" customHeight="1" x14ac:dyDescent="0.3">
      <c r="C59" s="85" t="s">
        <v>42</v>
      </c>
      <c r="E59" s="171"/>
      <c r="F59" s="172"/>
      <c r="G59" s="172"/>
      <c r="H59" s="173"/>
      <c r="J59" s="85" t="s">
        <v>42</v>
      </c>
      <c r="K59" s="83"/>
      <c r="L59" s="171"/>
      <c r="M59" s="172"/>
      <c r="N59" s="172"/>
      <c r="O59" s="173"/>
    </row>
    <row r="60" spans="3:15" ht="21" customHeight="1" thickBot="1" x14ac:dyDescent="0.35">
      <c r="C60" s="91" t="s">
        <v>26</v>
      </c>
      <c r="D60" s="92">
        <f>SUM(D57:D59)</f>
        <v>0</v>
      </c>
      <c r="E60" s="174"/>
      <c r="F60" s="175"/>
      <c r="G60" s="175"/>
      <c r="H60" s="176"/>
      <c r="J60" s="91" t="s">
        <v>26</v>
      </c>
      <c r="K60" s="92">
        <f>SUM(K57:K59)</f>
        <v>0</v>
      </c>
      <c r="L60" s="174"/>
      <c r="M60" s="175"/>
      <c r="N60" s="175"/>
      <c r="O60" s="176"/>
    </row>
    <row r="61" spans="3:15" ht="15.75" customHeight="1" thickBot="1" x14ac:dyDescent="0.35"/>
    <row r="62" spans="3:15" ht="27" customHeight="1" thickBot="1" x14ac:dyDescent="0.35">
      <c r="C62" s="131" t="s">
        <v>53</v>
      </c>
      <c r="D62" s="86" t="s">
        <v>22</v>
      </c>
      <c r="E62" s="177" t="s">
        <v>38</v>
      </c>
      <c r="F62" s="177"/>
      <c r="G62" s="177"/>
      <c r="H62" s="178"/>
      <c r="J62" s="131" t="s">
        <v>53</v>
      </c>
      <c r="K62" s="86" t="s">
        <v>22</v>
      </c>
      <c r="L62" s="177" t="s">
        <v>38</v>
      </c>
      <c r="M62" s="177"/>
      <c r="N62" s="177"/>
      <c r="O62" s="178"/>
    </row>
    <row r="63" spans="3:15" ht="21" customHeight="1" thickBot="1" x14ac:dyDescent="0.35">
      <c r="C63" s="89" t="s">
        <v>39</v>
      </c>
      <c r="D63" s="90"/>
      <c r="E63" s="179"/>
      <c r="F63" s="180"/>
      <c r="G63" s="180"/>
      <c r="H63" s="181"/>
      <c r="J63" s="89" t="s">
        <v>39</v>
      </c>
      <c r="K63" s="90"/>
      <c r="L63" s="179"/>
      <c r="M63" s="180"/>
      <c r="N63" s="180"/>
      <c r="O63" s="181"/>
    </row>
    <row r="64" spans="3:15" ht="21" customHeight="1" x14ac:dyDescent="0.3">
      <c r="C64" s="87" t="s">
        <v>40</v>
      </c>
      <c r="D64" s="88"/>
      <c r="E64" s="185"/>
      <c r="F64" s="186"/>
      <c r="G64" s="186"/>
      <c r="H64" s="187"/>
      <c r="J64" s="87" t="s">
        <v>40</v>
      </c>
      <c r="K64" s="88"/>
      <c r="L64" s="182"/>
      <c r="M64" s="183"/>
      <c r="N64" s="183"/>
      <c r="O64" s="184"/>
    </row>
    <row r="65" spans="3:15" ht="21.75" customHeight="1" x14ac:dyDescent="0.3">
      <c r="C65" s="84" t="s">
        <v>20</v>
      </c>
      <c r="D65" s="83"/>
      <c r="E65" s="171"/>
      <c r="F65" s="172"/>
      <c r="G65" s="172"/>
      <c r="H65" s="173"/>
      <c r="J65" s="84" t="s">
        <v>20</v>
      </c>
      <c r="K65" s="83"/>
      <c r="L65" s="171"/>
      <c r="M65" s="172"/>
      <c r="N65" s="172"/>
      <c r="O65" s="173"/>
    </row>
    <row r="66" spans="3:15" ht="27" customHeight="1" x14ac:dyDescent="0.3">
      <c r="C66" s="85" t="s">
        <v>42</v>
      </c>
      <c r="E66" s="171"/>
      <c r="F66" s="172"/>
      <c r="G66" s="172"/>
      <c r="H66" s="173"/>
      <c r="J66" s="85" t="s">
        <v>42</v>
      </c>
      <c r="K66" s="83"/>
      <c r="L66" s="171"/>
      <c r="M66" s="172"/>
      <c r="N66" s="172"/>
      <c r="O66" s="173"/>
    </row>
    <row r="67" spans="3:15" ht="21" customHeight="1" thickBot="1" x14ac:dyDescent="0.35">
      <c r="C67" s="91" t="s">
        <v>26</v>
      </c>
      <c r="D67" s="92">
        <f>SUM(D64:D66)</f>
        <v>0</v>
      </c>
      <c r="E67" s="174"/>
      <c r="F67" s="175"/>
      <c r="G67" s="175"/>
      <c r="H67" s="176"/>
      <c r="J67" s="91" t="s">
        <v>26</v>
      </c>
      <c r="K67" s="92">
        <f>SUM(K64:K66)</f>
        <v>0</v>
      </c>
      <c r="L67" s="174"/>
      <c r="M67" s="175"/>
      <c r="N67" s="175"/>
      <c r="O67" s="176"/>
    </row>
    <row r="68" spans="3:15" ht="15.75" customHeight="1" thickBot="1" x14ac:dyDescent="0.35"/>
    <row r="69" spans="3:15" ht="27" customHeight="1" thickBot="1" x14ac:dyDescent="0.35">
      <c r="C69" s="131" t="s">
        <v>53</v>
      </c>
      <c r="D69" s="86" t="s">
        <v>22</v>
      </c>
      <c r="E69" s="177" t="s">
        <v>38</v>
      </c>
      <c r="F69" s="177"/>
      <c r="G69" s="177"/>
      <c r="H69" s="178"/>
      <c r="J69" s="131" t="s">
        <v>53</v>
      </c>
      <c r="K69" s="86" t="s">
        <v>22</v>
      </c>
      <c r="L69" s="177" t="s">
        <v>38</v>
      </c>
      <c r="M69" s="177"/>
      <c r="N69" s="177"/>
      <c r="O69" s="178"/>
    </row>
    <row r="70" spans="3:15" ht="21" customHeight="1" thickBot="1" x14ac:dyDescent="0.35">
      <c r="C70" s="89" t="s">
        <v>39</v>
      </c>
      <c r="D70" s="90"/>
      <c r="E70" s="179"/>
      <c r="F70" s="180"/>
      <c r="G70" s="180"/>
      <c r="H70" s="181"/>
      <c r="J70" s="89" t="s">
        <v>39</v>
      </c>
      <c r="K70" s="90"/>
      <c r="L70" s="179"/>
      <c r="M70" s="180"/>
      <c r="N70" s="180"/>
      <c r="O70" s="181"/>
    </row>
    <row r="71" spans="3:15" ht="21" customHeight="1" x14ac:dyDescent="0.3">
      <c r="C71" s="87" t="s">
        <v>40</v>
      </c>
      <c r="D71" s="88"/>
      <c r="E71" s="182"/>
      <c r="F71" s="183"/>
      <c r="G71" s="183"/>
      <c r="H71" s="184"/>
      <c r="J71" s="87" t="s">
        <v>40</v>
      </c>
      <c r="K71" s="88"/>
      <c r="L71" s="182"/>
      <c r="M71" s="183"/>
      <c r="N71" s="183"/>
      <c r="O71" s="184"/>
    </row>
    <row r="72" spans="3:15" ht="21.75" customHeight="1" x14ac:dyDescent="0.3">
      <c r="C72" s="84" t="s">
        <v>20</v>
      </c>
      <c r="D72" s="83"/>
      <c r="E72" s="171"/>
      <c r="F72" s="172"/>
      <c r="G72" s="172"/>
      <c r="H72" s="173"/>
      <c r="J72" s="84" t="s">
        <v>20</v>
      </c>
      <c r="K72" s="83"/>
      <c r="L72" s="171"/>
      <c r="M72" s="172"/>
      <c r="N72" s="172"/>
      <c r="O72" s="173"/>
    </row>
    <row r="73" spans="3:15" ht="27" customHeight="1" x14ac:dyDescent="0.3">
      <c r="C73" s="85" t="s">
        <v>42</v>
      </c>
      <c r="E73" s="171"/>
      <c r="F73" s="172"/>
      <c r="G73" s="172"/>
      <c r="H73" s="173"/>
      <c r="J73" s="85" t="s">
        <v>42</v>
      </c>
      <c r="K73" s="83"/>
      <c r="L73" s="171"/>
      <c r="M73" s="172"/>
      <c r="N73" s="172"/>
      <c r="O73" s="173"/>
    </row>
    <row r="74" spans="3:15" ht="21" customHeight="1" thickBot="1" x14ac:dyDescent="0.35">
      <c r="C74" s="91" t="s">
        <v>26</v>
      </c>
      <c r="D74" s="92">
        <f>SUM(D71:D73)</f>
        <v>0</v>
      </c>
      <c r="E74" s="174"/>
      <c r="F74" s="175"/>
      <c r="G74" s="175"/>
      <c r="H74" s="176"/>
      <c r="J74" s="91" t="s">
        <v>26</v>
      </c>
      <c r="K74" s="92">
        <f>SUM(K71:K73)</f>
        <v>0</v>
      </c>
      <c r="L74" s="174"/>
      <c r="M74" s="175"/>
      <c r="N74" s="175"/>
      <c r="O74" s="176"/>
    </row>
    <row r="75" spans="3:15" ht="15.75" customHeight="1" thickBot="1" x14ac:dyDescent="0.35"/>
    <row r="76" spans="3:15" ht="27" customHeight="1" thickBot="1" x14ac:dyDescent="0.35">
      <c r="C76" s="131" t="s">
        <v>53</v>
      </c>
      <c r="D76" s="86" t="s">
        <v>22</v>
      </c>
      <c r="E76" s="177" t="s">
        <v>38</v>
      </c>
      <c r="F76" s="177"/>
      <c r="G76" s="177"/>
      <c r="H76" s="178"/>
      <c r="J76" s="131" t="s">
        <v>53</v>
      </c>
      <c r="K76" s="86" t="s">
        <v>22</v>
      </c>
      <c r="L76" s="177" t="s">
        <v>38</v>
      </c>
      <c r="M76" s="177"/>
      <c r="N76" s="177"/>
      <c r="O76" s="178"/>
    </row>
    <row r="77" spans="3:15" ht="21" customHeight="1" thickBot="1" x14ac:dyDescent="0.35">
      <c r="C77" s="159" t="s">
        <v>39</v>
      </c>
      <c r="D77" s="90"/>
      <c r="E77" s="180"/>
      <c r="F77" s="180"/>
      <c r="G77" s="180"/>
      <c r="H77" s="181"/>
      <c r="J77" s="89" t="s">
        <v>39</v>
      </c>
      <c r="K77" s="90"/>
      <c r="L77" s="179"/>
      <c r="M77" s="180"/>
      <c r="N77" s="180"/>
      <c r="O77" s="181"/>
    </row>
    <row r="78" spans="3:15" ht="21" customHeight="1" x14ac:dyDescent="0.3">
      <c r="C78" s="87" t="s">
        <v>40</v>
      </c>
      <c r="D78" s="88"/>
      <c r="E78" s="182"/>
      <c r="F78" s="183"/>
      <c r="G78" s="183"/>
      <c r="H78" s="184"/>
      <c r="J78" s="87" t="s">
        <v>40</v>
      </c>
      <c r="K78" s="88"/>
      <c r="L78" s="182"/>
      <c r="M78" s="183"/>
      <c r="N78" s="183"/>
      <c r="O78" s="184"/>
    </row>
    <row r="79" spans="3:15" ht="21.75" customHeight="1" x14ac:dyDescent="0.3">
      <c r="C79" s="84" t="s">
        <v>20</v>
      </c>
      <c r="D79" s="83"/>
      <c r="E79" s="171"/>
      <c r="F79" s="172"/>
      <c r="G79" s="172"/>
      <c r="H79" s="173"/>
      <c r="J79" s="84" t="s">
        <v>20</v>
      </c>
      <c r="K79" s="83"/>
      <c r="L79" s="171"/>
      <c r="M79" s="172"/>
      <c r="N79" s="172"/>
      <c r="O79" s="173"/>
    </row>
    <row r="80" spans="3:15" ht="27" customHeight="1" x14ac:dyDescent="0.3">
      <c r="C80" s="85" t="s">
        <v>42</v>
      </c>
      <c r="E80" s="171"/>
      <c r="F80" s="172"/>
      <c r="G80" s="172"/>
      <c r="H80" s="173"/>
      <c r="J80" s="85" t="s">
        <v>42</v>
      </c>
      <c r="K80" s="83"/>
      <c r="L80" s="171"/>
      <c r="M80" s="172"/>
      <c r="N80" s="172"/>
      <c r="O80" s="173"/>
    </row>
    <row r="81" spans="3:15" ht="21" customHeight="1" thickBot="1" x14ac:dyDescent="0.35">
      <c r="C81" s="91" t="s">
        <v>26</v>
      </c>
      <c r="D81" s="92">
        <f>SUM(D78:D80)</f>
        <v>0</v>
      </c>
      <c r="E81" s="174"/>
      <c r="F81" s="175"/>
      <c r="G81" s="175"/>
      <c r="H81" s="176"/>
      <c r="J81" s="91" t="s">
        <v>26</v>
      </c>
      <c r="K81" s="92">
        <f>SUM(K78:K80)</f>
        <v>0</v>
      </c>
      <c r="L81" s="174"/>
      <c r="M81" s="175"/>
      <c r="N81" s="175"/>
      <c r="O81" s="176"/>
    </row>
  </sheetData>
  <mergeCells count="91">
    <mergeCell ref="M8:M9"/>
    <mergeCell ref="N8:N9"/>
    <mergeCell ref="C2:E2"/>
    <mergeCell ref="C4:D4"/>
    <mergeCell ref="E4:F4"/>
    <mergeCell ref="H4:J4"/>
    <mergeCell ref="E6:F6"/>
    <mergeCell ref="H6:J6"/>
    <mergeCell ref="G2:I2"/>
    <mergeCell ref="O8:Q8"/>
    <mergeCell ref="B8:D8"/>
    <mergeCell ref="B19:D19"/>
    <mergeCell ref="E23:H23"/>
    <mergeCell ref="E44:H44"/>
    <mergeCell ref="E41:H41"/>
    <mergeCell ref="E42:H42"/>
    <mergeCell ref="E43:H43"/>
    <mergeCell ref="I41:L41"/>
    <mergeCell ref="B22:O22"/>
    <mergeCell ref="I23:K23"/>
    <mergeCell ref="L23:O23"/>
    <mergeCell ref="B23:D23"/>
    <mergeCell ref="E8:F8"/>
    <mergeCell ref="H8:K8"/>
    <mergeCell ref="L8:L9"/>
    <mergeCell ref="E45:H45"/>
    <mergeCell ref="E46:H46"/>
    <mergeCell ref="I42:L42"/>
    <mergeCell ref="I43:L43"/>
    <mergeCell ref="I44:L44"/>
    <mergeCell ref="I45:L45"/>
    <mergeCell ref="E53:H53"/>
    <mergeCell ref="E48:H48"/>
    <mergeCell ref="E49:H49"/>
    <mergeCell ref="E50:H50"/>
    <mergeCell ref="E51:H51"/>
    <mergeCell ref="E52:H52"/>
    <mergeCell ref="E55:H55"/>
    <mergeCell ref="E56:H56"/>
    <mergeCell ref="E57:H57"/>
    <mergeCell ref="E58:H58"/>
    <mergeCell ref="E59:H59"/>
    <mergeCell ref="E60:H60"/>
    <mergeCell ref="E62:H62"/>
    <mergeCell ref="E63:H63"/>
    <mergeCell ref="E64:H64"/>
    <mergeCell ref="E65:H65"/>
    <mergeCell ref="E66:H66"/>
    <mergeCell ref="E67:H67"/>
    <mergeCell ref="E69:H69"/>
    <mergeCell ref="E70:H70"/>
    <mergeCell ref="E71:H71"/>
    <mergeCell ref="E78:H78"/>
    <mergeCell ref="E79:H79"/>
    <mergeCell ref="E80:H80"/>
    <mergeCell ref="E81:H81"/>
    <mergeCell ref="E72:H72"/>
    <mergeCell ref="E73:H73"/>
    <mergeCell ref="E74:H74"/>
    <mergeCell ref="E76:H76"/>
    <mergeCell ref="E77:H77"/>
    <mergeCell ref="L55:O55"/>
    <mergeCell ref="L56:O56"/>
    <mergeCell ref="L57:O57"/>
    <mergeCell ref="L58:O58"/>
    <mergeCell ref="L48:O48"/>
    <mergeCell ref="L49:O49"/>
    <mergeCell ref="L50:O50"/>
    <mergeCell ref="L51:O51"/>
    <mergeCell ref="L52:O52"/>
    <mergeCell ref="L53:O53"/>
    <mergeCell ref="L81:O81"/>
    <mergeCell ref="L71:O71"/>
    <mergeCell ref="L72:O72"/>
    <mergeCell ref="L73:O73"/>
    <mergeCell ref="L74:O74"/>
    <mergeCell ref="L76:O76"/>
    <mergeCell ref="L77:O77"/>
    <mergeCell ref="L78:O78"/>
    <mergeCell ref="L79:O79"/>
    <mergeCell ref="L80:O80"/>
    <mergeCell ref="L65:O65"/>
    <mergeCell ref="L66:O66"/>
    <mergeCell ref="L67:O67"/>
    <mergeCell ref="L69:O69"/>
    <mergeCell ref="L70:O70"/>
    <mergeCell ref="L59:O59"/>
    <mergeCell ref="L60:O60"/>
    <mergeCell ref="L62:O62"/>
    <mergeCell ref="L63:O63"/>
    <mergeCell ref="L64:O64"/>
  </mergeCells>
  <pageMargins left="0.7" right="0.7" top="0.75" bottom="0.75" header="0.3" footer="0.3"/>
  <pageSetup paperSize="9" scale="59" fitToHeight="0" orientation="landscape" r:id="rId1"/>
  <rowBreaks count="3" manualBreakCount="3">
    <brk id="39" max="15" man="1"/>
    <brk id="75" max="16" man="1"/>
    <brk id="82"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H11"/>
  <sheetViews>
    <sheetView zoomScaleNormal="100" workbookViewId="0">
      <selection activeCell="E10" sqref="E10"/>
    </sheetView>
  </sheetViews>
  <sheetFormatPr defaultColWidth="11.44140625" defaultRowHeight="14.4" x14ac:dyDescent="0.3"/>
  <cols>
    <col min="3" max="3" width="39.6640625" bestFit="1" customWidth="1"/>
    <col min="4" max="4" width="10.33203125" bestFit="1" customWidth="1"/>
    <col min="5" max="5" width="16" customWidth="1"/>
    <col min="8" max="8" width="38" bestFit="1" customWidth="1"/>
  </cols>
  <sheetData>
    <row r="3" spans="2:8" x14ac:dyDescent="0.3">
      <c r="B3" t="str">
        <f>'WP 5 budget'!F2</f>
        <v>WP 5</v>
      </c>
      <c r="C3" t="s">
        <v>51</v>
      </c>
    </row>
    <row r="4" spans="2:8" ht="15" thickBot="1" x14ac:dyDescent="0.35"/>
    <row r="5" spans="2:8" s="93" customFormat="1" ht="30" customHeight="1" x14ac:dyDescent="0.3">
      <c r="B5" s="245" t="s">
        <v>53</v>
      </c>
      <c r="C5" s="243" t="s">
        <v>55</v>
      </c>
      <c r="D5" s="243" t="s">
        <v>54</v>
      </c>
      <c r="E5" s="243" t="s">
        <v>56</v>
      </c>
      <c r="F5" s="243" t="s">
        <v>59</v>
      </c>
      <c r="G5" s="243"/>
      <c r="H5" s="244"/>
    </row>
    <row r="6" spans="2:8" ht="15" thickBot="1" x14ac:dyDescent="0.35">
      <c r="B6" s="246"/>
      <c r="C6" s="247"/>
      <c r="D6" s="247"/>
      <c r="E6" s="247"/>
      <c r="F6" s="96" t="s">
        <v>60</v>
      </c>
      <c r="G6" s="96" t="s">
        <v>57</v>
      </c>
      <c r="H6" s="97" t="s">
        <v>58</v>
      </c>
    </row>
    <row r="7" spans="2:8" x14ac:dyDescent="0.3">
      <c r="B7" s="152" t="s">
        <v>74</v>
      </c>
      <c r="C7" s="153" t="s">
        <v>82</v>
      </c>
      <c r="D7" s="153" t="s">
        <v>77</v>
      </c>
      <c r="E7" s="153">
        <v>999988133</v>
      </c>
      <c r="F7" s="153" t="s">
        <v>84</v>
      </c>
      <c r="G7" s="153" t="s">
        <v>86</v>
      </c>
      <c r="H7" s="154" t="s">
        <v>85</v>
      </c>
    </row>
    <row r="8" spans="2:8" x14ac:dyDescent="0.3">
      <c r="B8" s="95" t="s">
        <v>75</v>
      </c>
      <c r="C8" s="94" t="s">
        <v>83</v>
      </c>
      <c r="D8" s="94" t="s">
        <v>33</v>
      </c>
      <c r="E8" s="94">
        <v>997901857</v>
      </c>
      <c r="F8" s="94" t="s">
        <v>87</v>
      </c>
      <c r="G8" s="94" t="s">
        <v>88</v>
      </c>
      <c r="H8" s="135" t="s">
        <v>89</v>
      </c>
    </row>
    <row r="9" spans="2:8" x14ac:dyDescent="0.3">
      <c r="B9" s="95" t="s">
        <v>76</v>
      </c>
      <c r="C9" s="94" t="s">
        <v>81</v>
      </c>
      <c r="D9" s="94" t="s">
        <v>78</v>
      </c>
      <c r="E9" s="94">
        <v>999992789</v>
      </c>
      <c r="F9" s="145" t="s">
        <v>96</v>
      </c>
      <c r="G9" s="145" t="s">
        <v>97</v>
      </c>
      <c r="H9" s="146" t="s">
        <v>98</v>
      </c>
    </row>
    <row r="10" spans="2:8" x14ac:dyDescent="0.3">
      <c r="B10" s="95" t="s">
        <v>148</v>
      </c>
      <c r="C10" s="94" t="s">
        <v>149</v>
      </c>
      <c r="D10" s="94" t="s">
        <v>80</v>
      </c>
      <c r="E10" s="94">
        <v>999997930</v>
      </c>
      <c r="F10" s="145" t="s">
        <v>93</v>
      </c>
      <c r="G10" s="145" t="s">
        <v>94</v>
      </c>
      <c r="H10" s="135" t="s">
        <v>95</v>
      </c>
    </row>
    <row r="11" spans="2:8" ht="15" thickBot="1" x14ac:dyDescent="0.35">
      <c r="B11" s="155" t="s">
        <v>110</v>
      </c>
      <c r="C11" s="156" t="s">
        <v>111</v>
      </c>
      <c r="D11" s="156" t="s">
        <v>112</v>
      </c>
      <c r="E11" s="156">
        <v>999840111</v>
      </c>
      <c r="F11" s="157" t="s">
        <v>113</v>
      </c>
      <c r="G11" s="157" t="s">
        <v>114</v>
      </c>
      <c r="H11" s="158" t="s">
        <v>115</v>
      </c>
    </row>
  </sheetData>
  <mergeCells count="5">
    <mergeCell ref="F5:H5"/>
    <mergeCell ref="B5:B6"/>
    <mergeCell ref="C5:C6"/>
    <mergeCell ref="D5:D6"/>
    <mergeCell ref="E5:E6"/>
  </mergeCells>
  <hyperlinks>
    <hyperlink ref="H7" r:id="rId1" xr:uid="{00000000-0004-0000-0100-000000000000}"/>
    <hyperlink ref="H8" r:id="rId2" xr:uid="{00000000-0004-0000-0100-000001000000}"/>
    <hyperlink ref="H10" r:id="rId3" xr:uid="{00000000-0004-0000-0100-000002000000}"/>
  </hyperlinks>
  <pageMargins left="0.7" right="0.7" top="0.78740157499999996" bottom="0.78740157499999996" header="0.3" footer="0.3"/>
  <pageSetup paperSize="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BB32"/>
  <sheetViews>
    <sheetView zoomScaleNormal="100" workbookViewId="0">
      <selection activeCell="A18" sqref="A18"/>
    </sheetView>
  </sheetViews>
  <sheetFormatPr defaultColWidth="11.44140625" defaultRowHeight="14.4" x14ac:dyDescent="0.3"/>
  <cols>
    <col min="3" max="3" width="6.6640625" customWidth="1"/>
    <col min="4" max="4" width="44.44140625" customWidth="1"/>
    <col min="5" max="54" width="3.6640625" customWidth="1"/>
  </cols>
  <sheetData>
    <row r="3" spans="3:54" ht="15" thickBot="1" x14ac:dyDescent="0.35">
      <c r="C3" t="s">
        <v>73</v>
      </c>
    </row>
    <row r="4" spans="3:54" x14ac:dyDescent="0.3">
      <c r="C4" s="98"/>
      <c r="D4" s="99"/>
      <c r="E4" s="248" t="s">
        <v>61</v>
      </c>
      <c r="F4" s="249"/>
      <c r="G4" s="249"/>
      <c r="H4" s="249"/>
      <c r="I4" s="249"/>
      <c r="J4" s="249"/>
      <c r="K4" s="249"/>
      <c r="L4" s="249"/>
      <c r="M4" s="249"/>
      <c r="N4" s="249"/>
      <c r="O4" s="249"/>
      <c r="P4" s="250"/>
      <c r="Q4" s="248" t="s">
        <v>62</v>
      </c>
      <c r="R4" s="249"/>
      <c r="S4" s="249"/>
      <c r="T4" s="249"/>
      <c r="U4" s="249"/>
      <c r="V4" s="249"/>
      <c r="W4" s="249"/>
      <c r="X4" s="249"/>
      <c r="Y4" s="249"/>
      <c r="Z4" s="249"/>
      <c r="AA4" s="249"/>
      <c r="AB4" s="250"/>
      <c r="AC4" s="248" t="s">
        <v>63</v>
      </c>
      <c r="AD4" s="249"/>
      <c r="AE4" s="249"/>
      <c r="AF4" s="249"/>
      <c r="AG4" s="249"/>
      <c r="AH4" s="249"/>
      <c r="AI4" s="249"/>
      <c r="AJ4" s="249"/>
      <c r="AK4" s="249"/>
      <c r="AL4" s="249"/>
      <c r="AM4" s="249"/>
      <c r="AN4" s="250"/>
      <c r="AO4" s="248" t="s">
        <v>64</v>
      </c>
      <c r="AP4" s="249"/>
      <c r="AQ4" s="249"/>
      <c r="AR4" s="249"/>
      <c r="AS4" s="249"/>
      <c r="AT4" s="249"/>
      <c r="AU4" s="249"/>
      <c r="AV4" s="249"/>
      <c r="AW4" s="249"/>
      <c r="AX4" s="249"/>
      <c r="AY4" s="249"/>
      <c r="AZ4" s="250"/>
      <c r="BA4" s="251"/>
      <c r="BB4" s="252"/>
    </row>
    <row r="5" spans="3:54" ht="15" thickBot="1" x14ac:dyDescent="0.35">
      <c r="C5" s="100" t="s">
        <v>15</v>
      </c>
      <c r="D5" s="101" t="s">
        <v>65</v>
      </c>
      <c r="E5" s="102">
        <v>1</v>
      </c>
      <c r="F5" s="103">
        <f>E5+1</f>
        <v>2</v>
      </c>
      <c r="G5" s="103">
        <f t="shared" ref="G5:BB5" si="0">F5+1</f>
        <v>3</v>
      </c>
      <c r="H5" s="103">
        <f t="shared" si="0"/>
        <v>4</v>
      </c>
      <c r="I5" s="103">
        <f t="shared" si="0"/>
        <v>5</v>
      </c>
      <c r="J5" s="103">
        <f t="shared" si="0"/>
        <v>6</v>
      </c>
      <c r="K5" s="103">
        <f t="shared" si="0"/>
        <v>7</v>
      </c>
      <c r="L5" s="103">
        <f t="shared" si="0"/>
        <v>8</v>
      </c>
      <c r="M5" s="103">
        <f t="shared" si="0"/>
        <v>9</v>
      </c>
      <c r="N5" s="103">
        <f>M5+1</f>
        <v>10</v>
      </c>
      <c r="O5" s="103">
        <f t="shared" si="0"/>
        <v>11</v>
      </c>
      <c r="P5" s="104">
        <f t="shared" si="0"/>
        <v>12</v>
      </c>
      <c r="Q5" s="102">
        <f t="shared" si="0"/>
        <v>13</v>
      </c>
      <c r="R5" s="103">
        <f t="shared" si="0"/>
        <v>14</v>
      </c>
      <c r="S5" s="103">
        <f t="shared" si="0"/>
        <v>15</v>
      </c>
      <c r="T5" s="103">
        <f t="shared" si="0"/>
        <v>16</v>
      </c>
      <c r="U5" s="103">
        <f t="shared" si="0"/>
        <v>17</v>
      </c>
      <c r="V5" s="103">
        <f t="shared" si="0"/>
        <v>18</v>
      </c>
      <c r="W5" s="103">
        <f t="shared" si="0"/>
        <v>19</v>
      </c>
      <c r="X5" s="103">
        <f t="shared" si="0"/>
        <v>20</v>
      </c>
      <c r="Y5" s="103">
        <f t="shared" si="0"/>
        <v>21</v>
      </c>
      <c r="Z5" s="103">
        <f t="shared" si="0"/>
        <v>22</v>
      </c>
      <c r="AA5" s="103">
        <f t="shared" si="0"/>
        <v>23</v>
      </c>
      <c r="AB5" s="104">
        <f t="shared" si="0"/>
        <v>24</v>
      </c>
      <c r="AC5" s="102">
        <f t="shared" si="0"/>
        <v>25</v>
      </c>
      <c r="AD5" s="103">
        <f t="shared" si="0"/>
        <v>26</v>
      </c>
      <c r="AE5" s="103">
        <f t="shared" si="0"/>
        <v>27</v>
      </c>
      <c r="AF5" s="103">
        <f t="shared" si="0"/>
        <v>28</v>
      </c>
      <c r="AG5" s="103">
        <f t="shared" si="0"/>
        <v>29</v>
      </c>
      <c r="AH5" s="103">
        <f t="shared" si="0"/>
        <v>30</v>
      </c>
      <c r="AI5" s="103">
        <f t="shared" si="0"/>
        <v>31</v>
      </c>
      <c r="AJ5" s="103">
        <f t="shared" si="0"/>
        <v>32</v>
      </c>
      <c r="AK5" s="103">
        <f t="shared" si="0"/>
        <v>33</v>
      </c>
      <c r="AL5" s="103">
        <f t="shared" si="0"/>
        <v>34</v>
      </c>
      <c r="AM5" s="103">
        <f t="shared" si="0"/>
        <v>35</v>
      </c>
      <c r="AN5" s="104">
        <f t="shared" si="0"/>
        <v>36</v>
      </c>
      <c r="AO5" s="102">
        <f t="shared" si="0"/>
        <v>37</v>
      </c>
      <c r="AP5" s="103">
        <f t="shared" si="0"/>
        <v>38</v>
      </c>
      <c r="AQ5" s="103">
        <f t="shared" si="0"/>
        <v>39</v>
      </c>
      <c r="AR5" s="103">
        <f t="shared" si="0"/>
        <v>40</v>
      </c>
      <c r="AS5" s="103">
        <f t="shared" si="0"/>
        <v>41</v>
      </c>
      <c r="AT5" s="103">
        <f t="shared" si="0"/>
        <v>42</v>
      </c>
      <c r="AU5" s="103">
        <f t="shared" si="0"/>
        <v>43</v>
      </c>
      <c r="AV5" s="103">
        <f t="shared" si="0"/>
        <v>44</v>
      </c>
      <c r="AW5" s="103">
        <f t="shared" si="0"/>
        <v>45</v>
      </c>
      <c r="AX5" s="103">
        <f t="shared" si="0"/>
        <v>46</v>
      </c>
      <c r="AY5" s="103">
        <f t="shared" si="0"/>
        <v>47</v>
      </c>
      <c r="AZ5" s="104">
        <f t="shared" si="0"/>
        <v>48</v>
      </c>
      <c r="BA5" s="102">
        <f t="shared" si="0"/>
        <v>49</v>
      </c>
      <c r="BB5" s="104">
        <f t="shared" si="0"/>
        <v>50</v>
      </c>
    </row>
    <row r="6" spans="3:54" ht="43.2" x14ac:dyDescent="0.3">
      <c r="C6" s="105" t="s">
        <v>118</v>
      </c>
      <c r="D6" s="138" t="s">
        <v>116</v>
      </c>
      <c r="E6" s="106"/>
      <c r="F6" s="107"/>
      <c r="G6" s="107"/>
      <c r="H6" s="107"/>
      <c r="I6" s="107"/>
      <c r="J6" s="107"/>
      <c r="K6" s="107"/>
      <c r="L6" s="107"/>
      <c r="M6" s="107"/>
      <c r="N6" s="107"/>
      <c r="O6" s="107"/>
      <c r="P6" s="108"/>
      <c r="Q6" s="106"/>
      <c r="R6" s="107"/>
      <c r="S6" s="107"/>
      <c r="T6" s="107"/>
      <c r="U6" s="107"/>
      <c r="V6" s="107"/>
      <c r="W6" s="107"/>
      <c r="X6" s="107"/>
      <c r="Y6" s="107"/>
      <c r="Z6" s="107"/>
      <c r="AA6" s="107"/>
      <c r="AB6" s="108"/>
      <c r="AC6" s="106"/>
      <c r="AD6" s="107"/>
      <c r="AE6" s="107"/>
      <c r="AF6" s="107"/>
      <c r="AG6" s="107"/>
      <c r="AH6" s="107"/>
      <c r="AI6" s="107"/>
      <c r="AJ6" s="107"/>
      <c r="AK6" s="107"/>
      <c r="AL6" s="107"/>
      <c r="AM6" s="107"/>
      <c r="AN6" s="108"/>
      <c r="AO6" s="106"/>
      <c r="AP6" s="107"/>
      <c r="AQ6" s="107"/>
      <c r="AR6" s="107"/>
      <c r="AS6" s="107"/>
      <c r="AT6" s="107"/>
      <c r="AU6" s="107"/>
      <c r="AV6" s="107"/>
      <c r="AW6" s="107"/>
      <c r="AX6" s="107"/>
      <c r="AY6" s="107"/>
      <c r="AZ6" s="108"/>
      <c r="BA6" s="106"/>
      <c r="BB6" s="108"/>
    </row>
    <row r="7" spans="3:54" ht="28.8" x14ac:dyDescent="0.3">
      <c r="C7" s="109" t="s">
        <v>117</v>
      </c>
      <c r="D7" s="136" t="s">
        <v>90</v>
      </c>
      <c r="E7" s="111"/>
      <c r="F7" s="112"/>
      <c r="G7" s="112"/>
      <c r="H7" s="112"/>
      <c r="I7" s="112"/>
      <c r="J7" s="112"/>
      <c r="K7" s="112"/>
      <c r="L7" s="112"/>
      <c r="M7" s="112"/>
      <c r="N7" s="112"/>
      <c r="O7" s="112"/>
      <c r="P7" s="110"/>
      <c r="Q7" s="111"/>
      <c r="R7" s="112"/>
      <c r="S7" s="112"/>
      <c r="T7" s="112"/>
      <c r="U7" s="112"/>
      <c r="V7" s="113" t="s">
        <v>66</v>
      </c>
      <c r="W7" s="112"/>
      <c r="X7" s="112"/>
      <c r="Y7" s="112"/>
      <c r="Z7" s="112"/>
      <c r="AA7" s="137"/>
      <c r="AB7" s="110"/>
      <c r="AC7" s="111"/>
      <c r="AD7" s="112"/>
      <c r="AE7" s="112"/>
      <c r="AF7" s="112"/>
      <c r="AG7" s="112"/>
      <c r="AH7" s="112"/>
      <c r="AI7" s="112"/>
      <c r="AJ7" s="112"/>
      <c r="AK7" s="112"/>
      <c r="AL7" s="112"/>
      <c r="AM7" s="112"/>
      <c r="AN7" s="110"/>
      <c r="AO7" s="111"/>
      <c r="AP7" s="112"/>
      <c r="AQ7" s="112"/>
      <c r="AR7" s="112"/>
      <c r="AS7" s="112"/>
      <c r="AT7" s="112"/>
      <c r="AU7" s="112"/>
      <c r="AV7" s="112"/>
      <c r="AW7" s="112"/>
      <c r="AX7" s="112"/>
      <c r="AY7" s="112"/>
      <c r="AZ7" s="110"/>
      <c r="BA7" s="111"/>
      <c r="BB7" s="110"/>
    </row>
    <row r="8" spans="3:54" ht="43.2" x14ac:dyDescent="0.3">
      <c r="C8" s="105" t="s">
        <v>109</v>
      </c>
      <c r="D8" s="139" t="s">
        <v>102</v>
      </c>
      <c r="E8" s="116"/>
      <c r="F8" s="117"/>
      <c r="G8" s="117"/>
      <c r="H8" s="117"/>
      <c r="I8" s="117"/>
      <c r="J8" s="117"/>
      <c r="K8" s="117"/>
      <c r="L8" s="117"/>
      <c r="M8" s="117"/>
      <c r="N8" s="117"/>
      <c r="O8" s="117"/>
      <c r="P8" s="115"/>
      <c r="Q8" s="116"/>
      <c r="R8" s="117"/>
      <c r="S8" s="117"/>
      <c r="T8" s="117"/>
      <c r="U8" s="117"/>
      <c r="V8" s="117"/>
      <c r="W8" s="117"/>
      <c r="X8" s="117"/>
      <c r="Y8" s="117"/>
      <c r="Z8" s="117"/>
      <c r="AA8" s="117"/>
      <c r="AB8" s="115"/>
      <c r="AC8" s="116"/>
      <c r="AD8" s="117"/>
      <c r="AE8" s="117"/>
      <c r="AF8" s="117"/>
      <c r="AG8" s="117"/>
      <c r="AH8" s="117"/>
      <c r="AI8" s="117"/>
      <c r="AJ8" s="117"/>
      <c r="AK8" s="117"/>
      <c r="AL8" s="117"/>
      <c r="AM8" s="117"/>
      <c r="AN8" s="115"/>
      <c r="AO8" s="116"/>
      <c r="AP8" s="117"/>
      <c r="AQ8" s="117"/>
      <c r="AR8" s="117"/>
      <c r="AS8" s="117"/>
      <c r="AT8" s="117"/>
      <c r="AU8" s="117"/>
      <c r="AV8" s="117"/>
      <c r="AW8" s="117"/>
      <c r="AX8" s="117"/>
      <c r="AY8" s="117"/>
      <c r="AZ8" s="115"/>
      <c r="BA8" s="116"/>
      <c r="BB8" s="115"/>
    </row>
    <row r="9" spans="3:54" ht="28.8" x14ac:dyDescent="0.3">
      <c r="C9" s="109" t="s">
        <v>128</v>
      </c>
      <c r="D9" s="136" t="s">
        <v>91</v>
      </c>
      <c r="E9" s="111"/>
      <c r="F9" s="112"/>
      <c r="G9" s="112"/>
      <c r="H9" s="112"/>
      <c r="I9" s="112"/>
      <c r="J9" s="112"/>
      <c r="K9" s="112"/>
      <c r="L9" s="112"/>
      <c r="M9" s="112"/>
      <c r="N9" s="112"/>
      <c r="O9" s="112"/>
      <c r="P9" s="110"/>
      <c r="Q9" s="111"/>
      <c r="R9" s="112"/>
      <c r="S9" s="112"/>
      <c r="T9" s="112"/>
      <c r="U9" s="112"/>
      <c r="V9" s="112"/>
      <c r="W9" s="112"/>
      <c r="X9" s="112"/>
      <c r="Y9" s="112"/>
      <c r="Z9" s="112"/>
      <c r="AA9" s="112"/>
      <c r="AB9" s="110"/>
      <c r="AC9" s="111"/>
      <c r="AD9" s="112"/>
      <c r="AE9" s="112"/>
      <c r="AF9" s="112"/>
      <c r="AG9" s="112"/>
      <c r="AH9" s="112"/>
      <c r="AI9" s="112"/>
      <c r="AJ9" s="112"/>
      <c r="AK9" s="112"/>
      <c r="AL9" s="112"/>
      <c r="AM9" s="112"/>
      <c r="AN9" s="114" t="s">
        <v>67</v>
      </c>
      <c r="AO9" s="111"/>
      <c r="AP9" s="112"/>
      <c r="AQ9" s="112"/>
      <c r="AR9" s="112"/>
      <c r="AS9" s="112"/>
      <c r="AT9" s="112"/>
      <c r="AU9" s="112"/>
      <c r="AV9" s="112"/>
      <c r="AW9" s="112"/>
      <c r="AX9" s="112"/>
      <c r="AY9" s="112"/>
      <c r="AZ9" s="110"/>
      <c r="BA9" s="111"/>
      <c r="BB9" s="110"/>
    </row>
    <row r="10" spans="3:54" x14ac:dyDescent="0.3">
      <c r="C10" s="109" t="s">
        <v>129</v>
      </c>
      <c r="D10" s="136" t="s">
        <v>92</v>
      </c>
      <c r="E10" s="111"/>
      <c r="F10" s="112"/>
      <c r="G10" s="112"/>
      <c r="H10" s="112"/>
      <c r="I10" s="112"/>
      <c r="J10" s="112"/>
      <c r="K10" s="112"/>
      <c r="L10" s="112"/>
      <c r="M10" s="112"/>
      <c r="N10" s="112"/>
      <c r="O10" s="112"/>
      <c r="P10" s="110"/>
      <c r="Q10" s="111"/>
      <c r="R10" s="112"/>
      <c r="S10" s="112"/>
      <c r="T10" s="112"/>
      <c r="U10" s="112"/>
      <c r="V10" s="112"/>
      <c r="W10" s="112"/>
      <c r="X10" s="112"/>
      <c r="Y10" s="112"/>
      <c r="Z10" s="112"/>
      <c r="AA10" s="112"/>
      <c r="AB10" s="110"/>
      <c r="AC10" s="111"/>
      <c r="AD10" s="112"/>
      <c r="AE10" s="112"/>
      <c r="AF10" s="112"/>
      <c r="AG10" s="112"/>
      <c r="AH10" s="112"/>
      <c r="AI10" s="112"/>
      <c r="AJ10" s="112"/>
      <c r="AK10" s="112"/>
      <c r="AL10" s="112"/>
      <c r="AM10" s="112"/>
      <c r="AN10" s="110"/>
      <c r="AO10" s="111"/>
      <c r="AP10" s="112"/>
      <c r="AQ10" s="112"/>
      <c r="AR10" s="112"/>
      <c r="AS10" s="112"/>
      <c r="AT10" s="113" t="s">
        <v>66</v>
      </c>
      <c r="AU10" s="112"/>
      <c r="AV10" s="112"/>
      <c r="AW10" s="112"/>
      <c r="AX10" s="112"/>
      <c r="AY10" s="112"/>
      <c r="AZ10" s="110"/>
      <c r="BA10" s="111"/>
      <c r="BB10" s="110"/>
    </row>
    <row r="11" spans="3:54" ht="28.8" x14ac:dyDescent="0.3">
      <c r="C11" s="105" t="s">
        <v>124</v>
      </c>
      <c r="D11" s="139" t="s">
        <v>99</v>
      </c>
      <c r="E11" s="116"/>
      <c r="F11" s="117"/>
      <c r="G11" s="117"/>
      <c r="H11" s="117"/>
      <c r="I11" s="117"/>
      <c r="J11" s="117"/>
      <c r="K11" s="117"/>
      <c r="L11" s="117"/>
      <c r="M11" s="117"/>
      <c r="N11" s="117"/>
      <c r="O11" s="117"/>
      <c r="P11" s="115"/>
      <c r="Q11" s="116"/>
      <c r="R11" s="117"/>
      <c r="S11" s="117"/>
      <c r="T11" s="117"/>
      <c r="U11" s="117"/>
      <c r="V11" s="117"/>
      <c r="W11" s="117"/>
      <c r="X11" s="117"/>
      <c r="Y11" s="117"/>
      <c r="Z11" s="117"/>
      <c r="AA11" s="117"/>
      <c r="AB11" s="115"/>
      <c r="AC11" s="116"/>
      <c r="AD11" s="117"/>
      <c r="AE11" s="117"/>
      <c r="AF11" s="117"/>
      <c r="AG11" s="117"/>
      <c r="AH11" s="117"/>
      <c r="AI11" s="117"/>
      <c r="AJ11" s="117"/>
      <c r="AK11" s="117"/>
      <c r="AL11" s="117"/>
      <c r="AM11" s="117"/>
      <c r="AN11" s="115"/>
      <c r="AO11" s="116"/>
      <c r="AP11" s="117"/>
      <c r="AQ11" s="117"/>
      <c r="AR11" s="117"/>
      <c r="AS11" s="117"/>
      <c r="AT11" s="117"/>
      <c r="AU11" s="117"/>
      <c r="AV11" s="117"/>
      <c r="AW11" s="117"/>
      <c r="AX11" s="117"/>
      <c r="AY11" s="117"/>
      <c r="AZ11" s="115"/>
      <c r="BA11" s="116"/>
      <c r="BB11" s="115"/>
    </row>
    <row r="12" spans="3:54" x14ac:dyDescent="0.3">
      <c r="C12" s="109" t="s">
        <v>125</v>
      </c>
      <c r="D12" s="136" t="s">
        <v>100</v>
      </c>
      <c r="E12" s="111"/>
      <c r="F12" s="112"/>
      <c r="G12" s="112"/>
      <c r="H12" s="112"/>
      <c r="I12" s="112"/>
      <c r="J12" s="112"/>
      <c r="K12" s="112"/>
      <c r="L12" s="112"/>
      <c r="M12" s="112"/>
      <c r="N12" s="112"/>
      <c r="O12" s="112"/>
      <c r="P12" s="110"/>
      <c r="Q12" s="111"/>
      <c r="R12" s="112"/>
      <c r="S12" s="112"/>
      <c r="T12" s="112"/>
      <c r="U12" s="112"/>
      <c r="V12" s="114" t="s">
        <v>67</v>
      </c>
      <c r="W12" s="112"/>
      <c r="X12" s="112"/>
      <c r="Y12" s="112"/>
      <c r="Z12" s="112"/>
      <c r="AA12" s="112"/>
      <c r="AB12" s="110"/>
      <c r="AC12" s="111"/>
      <c r="AD12" s="112"/>
      <c r="AE12" s="112"/>
      <c r="AF12" s="112"/>
      <c r="AG12" s="112"/>
      <c r="AH12" s="112"/>
      <c r="AI12" s="112"/>
      <c r="AJ12" s="112"/>
      <c r="AK12" s="112"/>
      <c r="AL12" s="112"/>
      <c r="AM12" s="112"/>
      <c r="AN12" s="110"/>
      <c r="AO12" s="111"/>
      <c r="AP12" s="112"/>
      <c r="AQ12" s="112"/>
      <c r="AR12" s="112"/>
      <c r="AS12" s="112"/>
      <c r="AT12" s="112"/>
      <c r="AU12" s="112"/>
      <c r="AV12" s="112"/>
      <c r="AW12" s="112"/>
      <c r="AX12" s="112"/>
      <c r="AY12" s="112"/>
      <c r="AZ12" s="110"/>
      <c r="BA12" s="111"/>
      <c r="BB12" s="110"/>
    </row>
    <row r="13" spans="3:54" ht="28.8" x14ac:dyDescent="0.3">
      <c r="C13" s="109" t="s">
        <v>126</v>
      </c>
      <c r="D13" s="136" t="s">
        <v>103</v>
      </c>
      <c r="E13" s="111"/>
      <c r="F13" s="112"/>
      <c r="G13" s="112"/>
      <c r="H13" s="112"/>
      <c r="I13" s="112"/>
      <c r="J13" s="112"/>
      <c r="K13" s="112"/>
      <c r="L13" s="112"/>
      <c r="M13" s="112"/>
      <c r="N13" s="112"/>
      <c r="O13" s="112"/>
      <c r="P13" s="110"/>
      <c r="Q13" s="111"/>
      <c r="R13" s="112"/>
      <c r="S13" s="112"/>
      <c r="T13" s="112"/>
      <c r="U13" s="112"/>
      <c r="V13" s="113" t="s">
        <v>66</v>
      </c>
      <c r="W13" s="112"/>
      <c r="X13" s="112"/>
      <c r="Y13" s="112"/>
      <c r="Z13" s="112"/>
      <c r="AA13" s="112"/>
      <c r="AB13" s="110"/>
      <c r="AC13" s="111"/>
      <c r="AD13" s="112"/>
      <c r="AE13" s="112"/>
      <c r="AF13" s="112"/>
      <c r="AG13" s="112"/>
      <c r="AH13" s="112"/>
      <c r="AI13" s="112"/>
      <c r="AJ13" s="112"/>
      <c r="AK13" s="112"/>
      <c r="AL13" s="112"/>
      <c r="AM13" s="112"/>
      <c r="AN13" s="110"/>
      <c r="AO13" s="111"/>
      <c r="AP13" s="112"/>
      <c r="AQ13" s="112"/>
      <c r="AR13" s="112"/>
      <c r="AS13" s="112"/>
      <c r="AT13" s="112"/>
      <c r="AU13" s="112"/>
      <c r="AV13" s="112"/>
      <c r="AW13" s="112"/>
      <c r="AX13" s="112"/>
      <c r="AY13" s="112"/>
      <c r="AZ13" s="110"/>
      <c r="BA13" s="111"/>
      <c r="BB13" s="110"/>
    </row>
    <row r="14" spans="3:54" x14ac:dyDescent="0.3">
      <c r="C14" s="109" t="s">
        <v>127</v>
      </c>
      <c r="D14" s="136" t="s">
        <v>101</v>
      </c>
      <c r="E14" s="111"/>
      <c r="F14" s="112"/>
      <c r="G14" s="112"/>
      <c r="H14" s="112"/>
      <c r="I14" s="112"/>
      <c r="J14" s="112"/>
      <c r="K14" s="112"/>
      <c r="L14" s="112"/>
      <c r="M14" s="112"/>
      <c r="N14" s="112"/>
      <c r="O14" s="112"/>
      <c r="P14" s="110"/>
      <c r="Q14" s="111"/>
      <c r="R14" s="112"/>
      <c r="S14" s="112"/>
      <c r="T14" s="112"/>
      <c r="U14" s="112"/>
      <c r="V14" s="112"/>
      <c r="W14" s="112"/>
      <c r="X14" s="112"/>
      <c r="Y14" s="112"/>
      <c r="Z14" s="112"/>
      <c r="AA14" s="112"/>
      <c r="AB14" s="110"/>
      <c r="AC14" s="111"/>
      <c r="AD14" s="112"/>
      <c r="AE14" s="112"/>
      <c r="AF14" s="112"/>
      <c r="AG14" s="112"/>
      <c r="AH14" s="112"/>
      <c r="AI14" s="112"/>
      <c r="AJ14" s="112"/>
      <c r="AK14" s="112"/>
      <c r="AL14" s="112"/>
      <c r="AM14" s="112"/>
      <c r="AO14" s="111"/>
      <c r="AP14" s="112"/>
      <c r="AQ14" s="112"/>
      <c r="AR14" s="112"/>
      <c r="AS14" s="112"/>
      <c r="AT14" s="112"/>
      <c r="AU14" s="112"/>
      <c r="AV14" s="114" t="s">
        <v>67</v>
      </c>
      <c r="AW14" s="112"/>
      <c r="AX14" s="112"/>
      <c r="AY14" s="112"/>
      <c r="AZ14" s="110"/>
      <c r="BA14" s="111"/>
      <c r="BB14" s="110"/>
    </row>
    <row r="15" spans="3:54" ht="28.8" x14ac:dyDescent="0.3">
      <c r="C15" s="105" t="s">
        <v>122</v>
      </c>
      <c r="D15" s="139" t="s">
        <v>123</v>
      </c>
      <c r="E15" s="116"/>
      <c r="F15" s="117"/>
      <c r="G15" s="117"/>
      <c r="H15" s="117"/>
      <c r="I15" s="117"/>
      <c r="J15" s="117"/>
      <c r="K15" s="117"/>
      <c r="L15" s="117"/>
      <c r="M15" s="117"/>
      <c r="N15" s="117"/>
      <c r="O15" s="117"/>
      <c r="P15" s="115"/>
      <c r="Q15" s="116"/>
      <c r="R15" s="117"/>
      <c r="S15" s="117"/>
      <c r="T15" s="117"/>
      <c r="U15" s="117"/>
      <c r="V15" s="117"/>
      <c r="W15" s="117"/>
      <c r="X15" s="117"/>
      <c r="Y15" s="117"/>
      <c r="Z15" s="117"/>
      <c r="AA15" s="117"/>
      <c r="AB15" s="115"/>
      <c r="AC15" s="116"/>
      <c r="AD15" s="117"/>
      <c r="AE15" s="117"/>
      <c r="AF15" s="117"/>
      <c r="AG15" s="117"/>
      <c r="AH15" s="117"/>
      <c r="AI15" s="117"/>
      <c r="AJ15" s="117"/>
      <c r="AK15" s="117"/>
      <c r="AL15" s="117"/>
      <c r="AM15" s="117"/>
      <c r="AN15" s="115"/>
      <c r="AO15" s="116"/>
      <c r="AP15" s="117"/>
      <c r="AQ15" s="117"/>
      <c r="AR15" s="117"/>
      <c r="AS15" s="117"/>
      <c r="AT15" s="117"/>
      <c r="AU15" s="117"/>
      <c r="AV15" s="117"/>
      <c r="AW15" s="117"/>
      <c r="AX15" s="117"/>
      <c r="AY15" s="117"/>
      <c r="AZ15" s="115"/>
      <c r="BA15" s="116"/>
      <c r="BB15" s="115"/>
    </row>
    <row r="16" spans="3:54" ht="28.8" x14ac:dyDescent="0.3">
      <c r="C16" s="160" t="s">
        <v>130</v>
      </c>
      <c r="D16" s="166" t="s">
        <v>131</v>
      </c>
      <c r="E16" s="162"/>
      <c r="F16" s="163"/>
      <c r="G16" s="163"/>
      <c r="H16" s="163"/>
      <c r="I16" s="163"/>
      <c r="J16" s="163"/>
      <c r="K16" s="163"/>
      <c r="L16" s="163"/>
      <c r="M16" s="163"/>
      <c r="N16" s="163"/>
      <c r="O16" s="163"/>
      <c r="P16" s="164"/>
      <c r="Q16" s="162"/>
      <c r="R16" s="163"/>
      <c r="S16" s="163"/>
      <c r="T16" s="163"/>
      <c r="U16" s="163"/>
      <c r="V16" s="163"/>
      <c r="W16" s="163"/>
      <c r="X16" s="163"/>
      <c r="Y16" s="163"/>
      <c r="Z16" s="163"/>
      <c r="AA16" s="163"/>
      <c r="AB16" s="114" t="s">
        <v>67</v>
      </c>
      <c r="AC16" s="162"/>
      <c r="AD16" s="163"/>
      <c r="AE16" s="163"/>
      <c r="AF16" s="163"/>
      <c r="AG16" s="163"/>
      <c r="AH16" s="163"/>
      <c r="AI16" s="163"/>
      <c r="AJ16" s="163"/>
      <c r="AK16" s="163"/>
      <c r="AL16" s="163"/>
      <c r="AM16" s="163"/>
      <c r="AN16" s="165"/>
      <c r="AO16" s="162"/>
      <c r="AP16" s="163"/>
      <c r="AQ16" s="163"/>
      <c r="AR16" s="163"/>
      <c r="AS16" s="163"/>
      <c r="AT16" s="163"/>
      <c r="AU16" s="163"/>
      <c r="AV16" s="163"/>
      <c r="AW16" s="163"/>
      <c r="AX16" s="163"/>
      <c r="AY16" s="163"/>
      <c r="AZ16" s="164"/>
      <c r="BA16" s="162"/>
      <c r="BB16" s="164"/>
    </row>
    <row r="17" spans="3:54" ht="28.8" x14ac:dyDescent="0.3">
      <c r="C17" s="160" t="s">
        <v>143</v>
      </c>
      <c r="D17" s="168" t="s">
        <v>146</v>
      </c>
      <c r="E17" s="162"/>
      <c r="F17" s="163"/>
      <c r="G17" s="163"/>
      <c r="H17" s="163"/>
      <c r="I17" s="163"/>
      <c r="J17" s="163"/>
      <c r="K17" s="163"/>
      <c r="L17" s="163"/>
      <c r="M17" s="163"/>
      <c r="N17" s="163"/>
      <c r="O17" s="163"/>
      <c r="P17" s="164"/>
      <c r="Q17" s="162"/>
      <c r="R17" s="163"/>
      <c r="S17" s="163"/>
      <c r="T17" s="163"/>
      <c r="U17" s="163"/>
      <c r="V17" s="163"/>
      <c r="W17" s="163"/>
      <c r="X17" s="163"/>
      <c r="Y17" s="163"/>
      <c r="Z17" s="163"/>
      <c r="AA17" s="163"/>
      <c r="AB17" s="164"/>
      <c r="AC17" s="162"/>
      <c r="AD17" s="163"/>
      <c r="AE17" s="163"/>
      <c r="AF17" s="163"/>
      <c r="AG17" s="163"/>
      <c r="AH17" s="163"/>
      <c r="AI17" s="163"/>
      <c r="AJ17" s="163"/>
      <c r="AK17" s="163"/>
      <c r="AL17" s="163"/>
      <c r="AM17" s="163"/>
      <c r="AN17" s="165"/>
      <c r="AO17" s="162"/>
      <c r="AP17" s="163"/>
      <c r="AQ17" s="163"/>
      <c r="AR17" s="113" t="s">
        <v>66</v>
      </c>
      <c r="AS17" s="163"/>
      <c r="AU17" s="163"/>
      <c r="AV17" s="163"/>
      <c r="AW17" s="163"/>
      <c r="AX17" s="163"/>
      <c r="AY17" s="163"/>
      <c r="AZ17" s="164"/>
      <c r="BA17" s="162"/>
      <c r="BB17" s="164"/>
    </row>
    <row r="18" spans="3:54" ht="28.8" x14ac:dyDescent="0.3">
      <c r="C18" s="160" t="s">
        <v>137</v>
      </c>
      <c r="D18" s="161" t="s">
        <v>136</v>
      </c>
      <c r="E18" s="162"/>
      <c r="F18" s="163"/>
      <c r="G18" s="163"/>
      <c r="H18" s="163"/>
      <c r="I18" s="163"/>
      <c r="J18" s="163"/>
      <c r="K18" s="163"/>
      <c r="L18" s="163"/>
      <c r="M18" s="163"/>
      <c r="N18" s="163"/>
      <c r="O18" s="163"/>
      <c r="P18" s="164"/>
      <c r="Q18" s="162"/>
      <c r="R18" s="163"/>
      <c r="S18" s="163"/>
      <c r="T18" s="163"/>
      <c r="U18" s="163"/>
      <c r="V18" s="163"/>
      <c r="W18" s="163"/>
      <c r="X18" s="163"/>
      <c r="Y18" s="163"/>
      <c r="Z18" s="163"/>
      <c r="AA18" s="163"/>
      <c r="AB18" s="164"/>
      <c r="AC18" s="162"/>
      <c r="AD18" s="163"/>
      <c r="AE18" s="163"/>
      <c r="AF18" s="163"/>
      <c r="AG18" s="163"/>
      <c r="AH18" s="163"/>
      <c r="AI18" s="163"/>
      <c r="AJ18" s="163"/>
      <c r="AK18" s="163"/>
      <c r="AL18" s="163"/>
      <c r="AM18" s="163"/>
      <c r="AN18" s="167"/>
      <c r="AO18" s="162"/>
      <c r="AP18" s="163"/>
      <c r="AQ18" s="163"/>
      <c r="AR18" s="163"/>
      <c r="AS18" s="163"/>
      <c r="AT18" s="163"/>
      <c r="AU18" s="163"/>
      <c r="AV18" s="114" t="s">
        <v>67</v>
      </c>
      <c r="AW18" s="163"/>
      <c r="AX18" s="163"/>
      <c r="AY18" s="163"/>
      <c r="AZ18" s="164"/>
      <c r="BA18" s="162"/>
      <c r="BB18" s="164"/>
    </row>
    <row r="19" spans="3:54" ht="28.8" x14ac:dyDescent="0.3">
      <c r="C19" s="105" t="s">
        <v>120</v>
      </c>
      <c r="D19" s="139" t="s">
        <v>121</v>
      </c>
      <c r="E19" s="116"/>
      <c r="F19" s="117"/>
      <c r="G19" s="117"/>
      <c r="H19" s="117"/>
      <c r="I19" s="117"/>
      <c r="J19" s="117"/>
      <c r="K19" s="117"/>
      <c r="L19" s="117"/>
      <c r="M19" s="117"/>
      <c r="N19" s="117"/>
      <c r="O19" s="117"/>
      <c r="P19" s="115"/>
      <c r="Q19" s="116"/>
      <c r="R19" s="117"/>
      <c r="S19" s="117"/>
      <c r="T19" s="117"/>
      <c r="U19" s="117"/>
      <c r="V19" s="117"/>
      <c r="W19" s="117"/>
      <c r="X19" s="117"/>
      <c r="Y19" s="117"/>
      <c r="Z19" s="117"/>
      <c r="AA19" s="117"/>
      <c r="AB19" s="115"/>
      <c r="AC19" s="116"/>
      <c r="AD19" s="117"/>
      <c r="AE19" s="117"/>
      <c r="AF19" s="117"/>
      <c r="AG19" s="117"/>
      <c r="AH19" s="117"/>
      <c r="AI19" s="117"/>
      <c r="AJ19" s="117"/>
      <c r="AK19" s="117"/>
      <c r="AL19" s="117"/>
      <c r="AM19" s="117"/>
      <c r="AN19" s="115"/>
      <c r="AO19" s="116"/>
      <c r="AP19" s="117"/>
      <c r="AQ19" s="117"/>
      <c r="AR19" s="117"/>
      <c r="AS19" s="117"/>
      <c r="AT19" s="117"/>
      <c r="AU19" s="117"/>
      <c r="AV19" s="117"/>
      <c r="AW19" s="117"/>
      <c r="AX19" s="117"/>
      <c r="AY19" s="117"/>
      <c r="AZ19" s="115"/>
      <c r="BA19" s="116"/>
      <c r="BB19" s="115"/>
    </row>
    <row r="20" spans="3:54" ht="28.8" x14ac:dyDescent="0.3">
      <c r="C20" s="160" t="s">
        <v>132</v>
      </c>
      <c r="D20" s="93" t="s">
        <v>133</v>
      </c>
      <c r="E20" s="162"/>
      <c r="F20" s="163"/>
      <c r="G20" s="163"/>
      <c r="H20" s="163"/>
      <c r="I20" s="163"/>
      <c r="J20" s="163"/>
      <c r="K20" s="163"/>
      <c r="L20" s="163"/>
      <c r="M20" s="163"/>
      <c r="N20" s="163"/>
      <c r="O20" s="163"/>
      <c r="P20" s="164"/>
      <c r="Q20" s="162"/>
      <c r="R20" s="163"/>
      <c r="S20" s="163"/>
      <c r="T20" s="163"/>
      <c r="U20" s="163"/>
      <c r="V20" s="163"/>
      <c r="W20" s="163"/>
      <c r="X20" s="163"/>
      <c r="Y20" s="163"/>
      <c r="Z20" s="163"/>
      <c r="AA20" s="163"/>
      <c r="AB20" s="114" t="s">
        <v>67</v>
      </c>
      <c r="AC20" s="162"/>
      <c r="AD20" s="163"/>
      <c r="AE20" s="163"/>
      <c r="AF20" s="163"/>
      <c r="AG20" s="163"/>
      <c r="AH20" s="163"/>
      <c r="AI20" s="163"/>
      <c r="AJ20" s="163"/>
      <c r="AK20" s="163"/>
      <c r="AL20" s="163"/>
      <c r="AM20" s="163"/>
      <c r="AN20" s="164"/>
      <c r="AO20" s="162"/>
      <c r="AP20" s="163"/>
      <c r="AQ20" s="163"/>
      <c r="AR20" s="163"/>
      <c r="AS20" s="163"/>
      <c r="AT20" s="163"/>
      <c r="AU20" s="163"/>
      <c r="AV20" s="163"/>
      <c r="AW20" s="163"/>
      <c r="AX20" s="163"/>
      <c r="AY20" s="163"/>
      <c r="AZ20" s="164"/>
      <c r="BA20" s="162"/>
      <c r="BB20" s="164"/>
    </row>
    <row r="21" spans="3:54" ht="28.8" x14ac:dyDescent="0.3">
      <c r="C21" s="160" t="s">
        <v>139</v>
      </c>
      <c r="D21" s="168" t="s">
        <v>147</v>
      </c>
      <c r="E21" s="162"/>
      <c r="F21" s="163"/>
      <c r="G21" s="163"/>
      <c r="H21" s="163"/>
      <c r="I21" s="163"/>
      <c r="J21" s="163"/>
      <c r="K21" s="163"/>
      <c r="L21" s="163"/>
      <c r="M21" s="163"/>
      <c r="N21" s="163"/>
      <c r="O21" s="163"/>
      <c r="P21" s="164"/>
      <c r="Q21" s="162"/>
      <c r="R21" s="163"/>
      <c r="S21" s="163"/>
      <c r="T21" s="163"/>
      <c r="U21" s="163"/>
      <c r="V21" s="163"/>
      <c r="W21" s="163"/>
      <c r="X21" s="163"/>
      <c r="Y21" s="163"/>
      <c r="Z21" s="163"/>
      <c r="AA21" s="163"/>
      <c r="AB21" s="164"/>
      <c r="AC21" s="162"/>
      <c r="AD21" s="163"/>
      <c r="AE21" s="163"/>
      <c r="AF21" s="163"/>
      <c r="AG21" s="163"/>
      <c r="AH21" s="163"/>
      <c r="AI21" s="163"/>
      <c r="AJ21" s="163"/>
      <c r="AK21" s="163"/>
      <c r="AL21" s="163"/>
      <c r="AM21" s="163"/>
      <c r="AN21" s="164"/>
      <c r="AO21" s="162"/>
      <c r="AP21" s="163"/>
      <c r="AQ21" s="163"/>
      <c r="AR21" s="163"/>
      <c r="AS21" s="163"/>
      <c r="AT21" s="113" t="s">
        <v>66</v>
      </c>
      <c r="AU21" s="163"/>
      <c r="AV21" s="163"/>
      <c r="AW21" s="163"/>
      <c r="AX21" s="163"/>
      <c r="AY21" s="163"/>
      <c r="AZ21" s="164"/>
      <c r="BA21" s="162"/>
      <c r="BB21" s="164"/>
    </row>
    <row r="22" spans="3:54" ht="28.8" x14ac:dyDescent="0.3">
      <c r="C22" s="160" t="s">
        <v>138</v>
      </c>
      <c r="D22" s="166" t="s">
        <v>140</v>
      </c>
      <c r="E22" s="162"/>
      <c r="F22" s="163"/>
      <c r="G22" s="163"/>
      <c r="H22" s="163"/>
      <c r="I22" s="163"/>
      <c r="J22" s="163"/>
      <c r="K22" s="163"/>
      <c r="L22" s="163"/>
      <c r="M22" s="163"/>
      <c r="N22" s="163"/>
      <c r="O22" s="163"/>
      <c r="P22" s="164"/>
      <c r="Q22" s="162"/>
      <c r="R22" s="163"/>
      <c r="S22" s="163"/>
      <c r="T22" s="163"/>
      <c r="U22" s="163"/>
      <c r="V22" s="163"/>
      <c r="W22" s="163"/>
      <c r="X22" s="163"/>
      <c r="Y22" s="163"/>
      <c r="Z22" s="163"/>
      <c r="AA22" s="163"/>
      <c r="AB22" s="164"/>
      <c r="AC22" s="162"/>
      <c r="AD22" s="163"/>
      <c r="AE22" s="163"/>
      <c r="AF22" s="163"/>
      <c r="AG22" s="163"/>
      <c r="AH22" s="163"/>
      <c r="AI22" s="163"/>
      <c r="AJ22" s="163"/>
      <c r="AK22" s="163"/>
      <c r="AL22" s="163"/>
      <c r="AM22" s="163"/>
      <c r="AN22" s="164"/>
      <c r="AO22" s="162"/>
      <c r="AP22" s="163"/>
      <c r="AQ22" s="163"/>
      <c r="AR22" s="163"/>
      <c r="AS22" s="163"/>
      <c r="AT22" s="163"/>
      <c r="AU22" s="163"/>
      <c r="AV22" s="114" t="s">
        <v>67</v>
      </c>
      <c r="AW22" s="163"/>
      <c r="AX22" s="163"/>
      <c r="AY22" s="163"/>
      <c r="AZ22" s="164"/>
      <c r="BA22" s="162"/>
      <c r="BB22" s="164"/>
    </row>
    <row r="23" spans="3:54" ht="28.8" x14ac:dyDescent="0.3">
      <c r="C23" s="105" t="s">
        <v>108</v>
      </c>
      <c r="D23" s="139" t="s">
        <v>119</v>
      </c>
      <c r="E23" s="116"/>
      <c r="F23" s="117"/>
      <c r="G23" s="117"/>
      <c r="H23" s="117"/>
      <c r="I23" s="117"/>
      <c r="J23" s="117"/>
      <c r="K23" s="117"/>
      <c r="L23" s="117"/>
      <c r="M23" s="117"/>
      <c r="N23" s="117"/>
      <c r="O23" s="117"/>
      <c r="P23" s="115"/>
      <c r="Q23" s="116"/>
      <c r="R23" s="117"/>
      <c r="S23" s="117"/>
      <c r="T23" s="117"/>
      <c r="U23" s="117"/>
      <c r="V23" s="117"/>
      <c r="W23" s="117"/>
      <c r="X23" s="117"/>
      <c r="Y23" s="117"/>
      <c r="Z23" s="117"/>
      <c r="AA23" s="117"/>
      <c r="AB23" s="115"/>
      <c r="AC23" s="116"/>
      <c r="AD23" s="117"/>
      <c r="AE23" s="117"/>
      <c r="AF23" s="117"/>
      <c r="AG23" s="117"/>
      <c r="AH23" s="117"/>
      <c r="AI23" s="117"/>
      <c r="AJ23" s="117"/>
      <c r="AK23" s="117"/>
      <c r="AL23" s="117"/>
      <c r="AM23" s="117"/>
      <c r="AN23" s="115"/>
      <c r="AO23" s="116"/>
      <c r="AP23" s="117"/>
      <c r="AQ23" s="117"/>
      <c r="AR23" s="117"/>
      <c r="AS23" s="117"/>
      <c r="AT23" s="117"/>
      <c r="AU23" s="117"/>
      <c r="AV23" s="117"/>
      <c r="AW23" s="117"/>
      <c r="AX23" s="117"/>
      <c r="AY23" s="117"/>
      <c r="AZ23" s="115"/>
      <c r="BA23" s="116"/>
      <c r="BB23" s="115"/>
    </row>
    <row r="24" spans="3:54" ht="28.8" x14ac:dyDescent="0.3">
      <c r="C24" s="160" t="s">
        <v>135</v>
      </c>
      <c r="D24" s="166" t="s">
        <v>134</v>
      </c>
      <c r="E24" s="162"/>
      <c r="F24" s="163"/>
      <c r="G24" s="163"/>
      <c r="H24" s="163"/>
      <c r="I24" s="163"/>
      <c r="J24" s="163"/>
      <c r="K24" s="163"/>
      <c r="L24" s="163"/>
      <c r="M24" s="163"/>
      <c r="N24" s="163"/>
      <c r="O24" s="163"/>
      <c r="P24" s="164"/>
      <c r="Q24" s="162"/>
      <c r="R24" s="163"/>
      <c r="S24" s="163"/>
      <c r="T24" s="163"/>
      <c r="U24" s="163"/>
      <c r="V24" s="163"/>
      <c r="W24" s="163"/>
      <c r="X24" s="163"/>
      <c r="Y24" s="163"/>
      <c r="Z24" s="163"/>
      <c r="AA24" s="163"/>
      <c r="AB24" s="114" t="s">
        <v>67</v>
      </c>
      <c r="AC24" s="162"/>
      <c r="AD24" s="163"/>
      <c r="AE24" s="163"/>
      <c r="AF24" s="163"/>
      <c r="AG24" s="163"/>
      <c r="AH24" s="163"/>
      <c r="AI24" s="163"/>
      <c r="AJ24" s="163"/>
      <c r="AK24" s="163"/>
      <c r="AL24" s="163"/>
      <c r="AM24" s="163"/>
      <c r="AN24" s="164"/>
      <c r="AO24" s="162"/>
      <c r="AP24" s="163"/>
      <c r="AQ24" s="163"/>
      <c r="AR24" s="163"/>
      <c r="AS24" s="163"/>
      <c r="AT24" s="163"/>
      <c r="AU24" s="163"/>
      <c r="AV24" s="163"/>
      <c r="AW24" s="163"/>
      <c r="AX24" s="163"/>
      <c r="AY24" s="163"/>
      <c r="AZ24" s="164"/>
      <c r="BA24" s="162"/>
      <c r="BB24" s="164"/>
    </row>
    <row r="25" spans="3:54" x14ac:dyDescent="0.3">
      <c r="C25" s="160" t="s">
        <v>145</v>
      </c>
      <c r="D25" s="166" t="s">
        <v>144</v>
      </c>
      <c r="E25" s="162"/>
      <c r="F25" s="163"/>
      <c r="G25" s="163"/>
      <c r="H25" s="163"/>
      <c r="I25" s="163"/>
      <c r="J25" s="163"/>
      <c r="K25" s="163"/>
      <c r="L25" s="163"/>
      <c r="M25" s="163"/>
      <c r="N25" s="163"/>
      <c r="O25" s="163"/>
      <c r="P25" s="164"/>
      <c r="Q25" s="162"/>
      <c r="R25" s="163"/>
      <c r="S25" s="163"/>
      <c r="T25" s="163"/>
      <c r="U25" s="163"/>
      <c r="V25" s="163"/>
      <c r="W25" s="163"/>
      <c r="X25" s="163"/>
      <c r="Y25" s="163"/>
      <c r="Z25" s="163"/>
      <c r="AA25" s="163"/>
      <c r="AB25" s="164"/>
      <c r="AC25" s="162"/>
      <c r="AD25" s="163"/>
      <c r="AE25" s="163"/>
      <c r="AF25" s="163"/>
      <c r="AG25" s="163"/>
      <c r="AH25" s="163"/>
      <c r="AI25" s="163"/>
      <c r="AJ25" s="163"/>
      <c r="AK25" s="163"/>
      <c r="AL25" s="163"/>
      <c r="AM25" s="163"/>
      <c r="AN25" s="164"/>
      <c r="AO25" s="162"/>
      <c r="AP25" s="163"/>
      <c r="AQ25" s="163"/>
      <c r="AR25" s="163"/>
      <c r="AS25" s="163"/>
      <c r="AT25" s="113" t="s">
        <v>66</v>
      </c>
      <c r="AU25" s="163"/>
      <c r="AV25" s="163"/>
      <c r="AW25" s="163"/>
      <c r="AX25" s="163"/>
      <c r="AY25" s="163"/>
      <c r="AZ25" s="164"/>
      <c r="BA25" s="162"/>
      <c r="BB25" s="164"/>
    </row>
    <row r="26" spans="3:54" ht="29.4" thickBot="1" x14ac:dyDescent="0.35">
      <c r="C26" s="118" t="s">
        <v>142</v>
      </c>
      <c r="D26" s="140" t="s">
        <v>141</v>
      </c>
      <c r="E26" s="102"/>
      <c r="F26" s="103"/>
      <c r="G26" s="103"/>
      <c r="H26" s="103"/>
      <c r="I26" s="103"/>
      <c r="J26" s="103"/>
      <c r="K26" s="103"/>
      <c r="L26" s="103"/>
      <c r="M26" s="103"/>
      <c r="N26" s="103"/>
      <c r="O26" s="103"/>
      <c r="P26" s="104"/>
      <c r="Q26" s="102"/>
      <c r="R26" s="103"/>
      <c r="S26" s="103"/>
      <c r="T26" s="103"/>
      <c r="U26" s="103"/>
      <c r="V26" s="103"/>
      <c r="W26" s="103"/>
      <c r="X26" s="103"/>
      <c r="Y26" s="103"/>
      <c r="Z26" s="103"/>
      <c r="AA26" s="103"/>
      <c r="AB26" s="104"/>
      <c r="AC26" s="102"/>
      <c r="AD26" s="103"/>
      <c r="AE26" s="103"/>
      <c r="AF26" s="103"/>
      <c r="AG26" s="103"/>
      <c r="AH26" s="103"/>
      <c r="AI26" s="103"/>
      <c r="AJ26" s="103"/>
      <c r="AK26" s="103"/>
      <c r="AL26" s="103"/>
      <c r="AM26" s="103"/>
      <c r="AN26" s="104"/>
      <c r="AO26" s="102"/>
      <c r="AP26" s="103"/>
      <c r="AQ26" s="103"/>
      <c r="AR26" s="103"/>
      <c r="AS26" s="103"/>
      <c r="AT26" s="103"/>
      <c r="AU26" s="103"/>
      <c r="AV26" s="114" t="s">
        <v>67</v>
      </c>
      <c r="AW26" s="103"/>
      <c r="AX26" s="103"/>
      <c r="AY26" s="103"/>
      <c r="AZ26" s="104"/>
      <c r="BA26" s="102"/>
      <c r="BB26" s="104"/>
    </row>
    <row r="27" spans="3:54" x14ac:dyDescent="0.3">
      <c r="C27" s="119"/>
    </row>
    <row r="28" spans="3:54" x14ac:dyDescent="0.3">
      <c r="C28" s="119"/>
      <c r="E28" t="s">
        <v>68</v>
      </c>
      <c r="J28" t="s">
        <v>69</v>
      </c>
    </row>
    <row r="29" spans="3:54" x14ac:dyDescent="0.3">
      <c r="C29" s="119"/>
    </row>
    <row r="30" spans="3:54" x14ac:dyDescent="0.3">
      <c r="C30" s="119"/>
    </row>
    <row r="31" spans="3:54" x14ac:dyDescent="0.3">
      <c r="C31" s="119"/>
    </row>
    <row r="32" spans="3:54" x14ac:dyDescent="0.3">
      <c r="C32" s="119"/>
    </row>
  </sheetData>
  <mergeCells count="5">
    <mergeCell ref="E4:P4"/>
    <mergeCell ref="Q4:AB4"/>
    <mergeCell ref="AC4:AN4"/>
    <mergeCell ref="AO4:AZ4"/>
    <mergeCell ref="BA4:BB4"/>
  </mergeCells>
  <pageMargins left="0.7" right="0.7" top="0.78740157499999996" bottom="0.78740157499999996" header="0.3" footer="0.3"/>
  <pageSetup paperSize="9" scale="4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WP 5 budget</vt:lpstr>
      <vt:lpstr>Beneficiary information</vt:lpstr>
      <vt:lpstr>WP 5 Gantt chart</vt:lpstr>
      <vt:lpstr>'Beneficiary information'!Область_печати</vt:lpstr>
      <vt:lpstr>'WP 5 budget'!Область_печати</vt:lpstr>
      <vt:lpstr>'WP 5 Gantt chart'!Область_печати</vt:lpstr>
    </vt:vector>
  </TitlesOfParts>
  <Company>DESY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Krell, Ute</dc:creator>
  <cp:lastModifiedBy>Vitaly Vorobyev</cp:lastModifiedBy>
  <cp:lastPrinted>2018-08-03T08:45:57Z</cp:lastPrinted>
  <dcterms:created xsi:type="dcterms:W3CDTF">2018-08-01T14:38:17Z</dcterms:created>
  <dcterms:modified xsi:type="dcterms:W3CDTF">2019-10-04T05:06:25Z</dcterms:modified>
</cp:coreProperties>
</file>